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agovuk.sharepoint.com/sites/edrms/groups/Finance/Finance all relevant files/Month end schedules 2025-26/Transparency Data/"/>
    </mc:Choice>
  </mc:AlternateContent>
  <xr:revisionPtr revIDLastSave="507" documentId="8_{7203DEAE-E1EB-4495-B6CB-EF7CBC27B6A1}" xr6:coauthVersionLast="47" xr6:coauthVersionMax="47" xr10:uidLastSave="{ACF94D3B-23A4-4EFB-81CC-C1D8B6C7B172}"/>
  <bookViews>
    <workbookView xWindow="-98" yWindow="-98" windowWidth="21795" windowHeight="13875" xr2:uid="{766AFC54-E203-4DE1-AD2E-0D77BDEBA329}"/>
  </bookViews>
  <sheets>
    <sheet name="Sep 25" sheetId="18" r:id="rId1"/>
    <sheet name="Aug 25" sheetId="17" r:id="rId2"/>
    <sheet name="Jul 25" sheetId="16" r:id="rId3"/>
    <sheet name="Jun 25" sheetId="15" r:id="rId4"/>
    <sheet name="May 25" sheetId="14" r:id="rId5"/>
    <sheet name="Apr 25" sheetId="13" r:id="rId6"/>
  </sheets>
  <definedNames>
    <definedName name="_xlnm._FilterDatabase" localSheetId="0" hidden="1">'Sep 25'!$A$1:$K$23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5" l="1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</calcChain>
</file>

<file path=xl/sharedStrings.xml><?xml version="1.0" encoding="utf-8"?>
<sst xmlns="http://schemas.openxmlformats.org/spreadsheetml/2006/main" count="845" uniqueCount="246">
  <si>
    <t>Department Family</t>
  </si>
  <si>
    <t>Entity</t>
  </si>
  <si>
    <t>TRX Date</t>
  </si>
  <si>
    <t>Account Description</t>
  </si>
  <si>
    <t>Expense Area</t>
  </si>
  <si>
    <t>Supplier</t>
  </si>
  <si>
    <t>Reference</t>
  </si>
  <si>
    <t>Value</t>
  </si>
  <si>
    <t>Department</t>
  </si>
  <si>
    <t>Originating Document Number</t>
  </si>
  <si>
    <t>Projects-website</t>
  </si>
  <si>
    <t>Inspection - Regulation-ROH-IS</t>
  </si>
  <si>
    <t>-NHSBT</t>
  </si>
  <si>
    <t>Travel and Subsistence - Resources</t>
  </si>
  <si>
    <t>Software subscription 1- 3 yrs</t>
  </si>
  <si>
    <t>Legal Costs</t>
  </si>
  <si>
    <t>CTM</t>
  </si>
  <si>
    <t>NHSBT</t>
  </si>
  <si>
    <t>BC Computing Ltd</t>
  </si>
  <si>
    <t>Blake Morgan LLP</t>
  </si>
  <si>
    <t>CEOF</t>
  </si>
  <si>
    <t>PSCD</t>
  </si>
  <si>
    <t>REGS</t>
  </si>
  <si>
    <t>RESO</t>
  </si>
  <si>
    <t>Adecco UK Ltd</t>
  </si>
  <si>
    <t>All Staff Day</t>
  </si>
  <si>
    <t>Graysons Restaurants Ltd</t>
  </si>
  <si>
    <t>Prepayments</t>
  </si>
  <si>
    <t>Trustmarque</t>
  </si>
  <si>
    <t>Travel and Subsistence - CEO</t>
  </si>
  <si>
    <t>AXIS12 Limited</t>
  </si>
  <si>
    <t>Staff</t>
  </si>
  <si>
    <t>ICT</t>
  </si>
  <si>
    <t>Other Current Assets</t>
  </si>
  <si>
    <t>Travel</t>
  </si>
  <si>
    <t>Inspections (T&amp;S)</t>
  </si>
  <si>
    <t>Admin</t>
  </si>
  <si>
    <t>Projects</t>
  </si>
  <si>
    <t>Legal</t>
  </si>
  <si>
    <t>Recruitment Costs</t>
  </si>
  <si>
    <t>Charles Simon Associates</t>
  </si>
  <si>
    <t>Postage</t>
  </si>
  <si>
    <t>Information Technology - at cost</t>
  </si>
  <si>
    <t>Tangible Non Current Assets</t>
  </si>
  <si>
    <t>Non Inspection Travel Costs</t>
  </si>
  <si>
    <t>Website Hosting &amp; Support</t>
  </si>
  <si>
    <t>Agency and Other Temporary Staff Costs - Resources</t>
  </si>
  <si>
    <t>Law Morgan Limited</t>
  </si>
  <si>
    <t>Staff Training (Competency) - Resources</t>
  </si>
  <si>
    <t>Training</t>
  </si>
  <si>
    <t>Civil Service College</t>
  </si>
  <si>
    <t>CTM Travel April 2025</t>
  </si>
  <si>
    <t>1001349</t>
  </si>
  <si>
    <t>Azure Cloud Subcription Mar 25</t>
  </si>
  <si>
    <t>9313</t>
  </si>
  <si>
    <t>Business Voice Licences Mar 25</t>
  </si>
  <si>
    <t>9314</t>
  </si>
  <si>
    <t>Server CSP - April 2025</t>
  </si>
  <si>
    <t>2405046</t>
  </si>
  <si>
    <t>Axis12- Web Support Feb'25</t>
  </si>
  <si>
    <t>INV-6111</t>
  </si>
  <si>
    <t>Axis12 - Web support Mar-Apr</t>
  </si>
  <si>
    <t>INV-6112</t>
  </si>
  <si>
    <t>22930</t>
  </si>
  <si>
    <t>Michael Page International</t>
  </si>
  <si>
    <t>Recritment fee</t>
  </si>
  <si>
    <t>INAD10148068</t>
  </si>
  <si>
    <t>Honest Conv training MAR'25</t>
  </si>
  <si>
    <t>7180</t>
  </si>
  <si>
    <t>Placement fee</t>
  </si>
  <si>
    <t>P51085</t>
  </si>
  <si>
    <t>Recruitment Fee</t>
  </si>
  <si>
    <t>P51134</t>
  </si>
  <si>
    <t xml:space="preserve">IT equipment courier cost </t>
  </si>
  <si>
    <t>9333</t>
  </si>
  <si>
    <t>Mobile phones</t>
  </si>
  <si>
    <t>9346</t>
  </si>
  <si>
    <t>Mary Ward House</t>
  </si>
  <si>
    <t>Room hire &amp; Catering  SEP'25</t>
  </si>
  <si>
    <t>8045</t>
  </si>
  <si>
    <t>Veeam 365 Backup Utility 25/26</t>
  </si>
  <si>
    <t>9344</t>
  </si>
  <si>
    <t>Pulseway renewal 06/25 - 06/26</t>
  </si>
  <si>
    <t>9345</t>
  </si>
  <si>
    <t>CTM Travel 2025</t>
  </si>
  <si>
    <t xml:space="preserve">Al Staff Day catering </t>
  </si>
  <si>
    <t>9096</t>
  </si>
  <si>
    <t>All Staff day / CIRP Catering</t>
  </si>
  <si>
    <t>9327</t>
  </si>
  <si>
    <t>Business Voice Licences Feb'25</t>
  </si>
  <si>
    <t>9271</t>
  </si>
  <si>
    <t>D365/M365/O365 - MAR'25</t>
  </si>
  <si>
    <t>2403613</t>
  </si>
  <si>
    <t>Zoonou Ltd</t>
  </si>
  <si>
    <t>Website Accessibility Test</t>
  </si>
  <si>
    <t>ZO-INV4229</t>
  </si>
  <si>
    <t>CTM Travel March 25</t>
  </si>
  <si>
    <t>22602</t>
  </si>
  <si>
    <t>NHSBT Assisted Func Q3/4 24/25</t>
  </si>
  <si>
    <t>969243</t>
  </si>
  <si>
    <t>Agency fee</t>
  </si>
  <si>
    <t>900967</t>
  </si>
  <si>
    <t>1001167</t>
  </si>
  <si>
    <t>Adeeco Psychometric assess</t>
  </si>
  <si>
    <t>A44564</t>
  </si>
  <si>
    <t xml:space="preserve">Recruitment fee </t>
  </si>
  <si>
    <t>206</t>
  </si>
  <si>
    <t xml:space="preserve">Legal Services </t>
  </si>
  <si>
    <t>BM100216568</t>
  </si>
  <si>
    <t>CRM Support APR- JUNE 2025</t>
  </si>
  <si>
    <t>9238</t>
  </si>
  <si>
    <t>LAN/WAN Support - APR - JUN 25</t>
  </si>
  <si>
    <t>9239</t>
  </si>
  <si>
    <t>Leased Line Rental  APR-JUN'25</t>
  </si>
  <si>
    <t>9240</t>
  </si>
  <si>
    <t>IT Support Services APR-JUN'25</t>
  </si>
  <si>
    <t>9241</t>
  </si>
  <si>
    <t>SQL CAL LSA - Apr'25-May'26</t>
  </si>
  <si>
    <t>2404625</t>
  </si>
  <si>
    <t>Dynamics 365 - Apr'25-May'26</t>
  </si>
  <si>
    <t>2404748</t>
  </si>
  <si>
    <t>M365 ,SQL...Apr'25-May'26</t>
  </si>
  <si>
    <t>2404754</t>
  </si>
  <si>
    <t>Azure Cloud Subcription Apr 25</t>
  </si>
  <si>
    <t>9393</t>
  </si>
  <si>
    <t>Business Voice Licences Apr 25</t>
  </si>
  <si>
    <t>9394</t>
  </si>
  <si>
    <t>Business Voice Licences May 25</t>
  </si>
  <si>
    <t>9434</t>
  </si>
  <si>
    <t>Azure Cloud Subcription May 25</t>
  </si>
  <si>
    <t>9423</t>
  </si>
  <si>
    <t>Media Monitoring Service &amp; Data</t>
  </si>
  <si>
    <t>Media</t>
  </si>
  <si>
    <t>Onclusive (PMM Ltd)</t>
  </si>
  <si>
    <t>Print &amp; online monitrng-May'25</t>
  </si>
  <si>
    <t>SIN057170</t>
  </si>
  <si>
    <t>Development &amp; Consultancy - DDT</t>
  </si>
  <si>
    <t>Consultancy</t>
  </si>
  <si>
    <t>CAF Support</t>
  </si>
  <si>
    <t>9410</t>
  </si>
  <si>
    <t>CTM Travel May/ June 2025</t>
  </si>
  <si>
    <t>1001633</t>
  </si>
  <si>
    <t>CTM Travel May 2025</t>
  </si>
  <si>
    <t>23342</t>
  </si>
  <si>
    <t>Yellowday Training Ltd</t>
  </si>
  <si>
    <t>Trng Cost - Ready for Change</t>
  </si>
  <si>
    <t>3729</t>
  </si>
  <si>
    <t>Knowledge Exchange Group Ltd</t>
  </si>
  <si>
    <t>Better regulation trnng MAR25</t>
  </si>
  <si>
    <t>KEGTIN1870</t>
  </si>
  <si>
    <t>Corporate Training - (personal development)</t>
  </si>
  <si>
    <t>7 Seas The Culture Consultancy</t>
  </si>
  <si>
    <t>Training - Strategic Planning</t>
  </si>
  <si>
    <t>7343</t>
  </si>
  <si>
    <t>Trng - SMT Dev Planning Worksh</t>
  </si>
  <si>
    <t>7352</t>
  </si>
  <si>
    <t>Robertson Bell Limited</t>
  </si>
  <si>
    <t>P3195</t>
  </si>
  <si>
    <t>BM100220075</t>
  </si>
  <si>
    <t>Field Fisher</t>
  </si>
  <si>
    <t>UK01-INV-000402102</t>
  </si>
  <si>
    <t>HR, Payroll service</t>
  </si>
  <si>
    <t>Frontier Payroll Services</t>
  </si>
  <si>
    <t>FPS monthly payroll May 25</t>
  </si>
  <si>
    <t>SIN164076</t>
  </si>
  <si>
    <t>DHSC</t>
  </si>
  <si>
    <t>HTA</t>
  </si>
  <si>
    <t>Legal advice</t>
  </si>
  <si>
    <t xml:space="preserve">Legal advice </t>
  </si>
  <si>
    <t>Travel and Subsistence - HTA Board</t>
  </si>
  <si>
    <t>CTM Travel June/July 2025</t>
  </si>
  <si>
    <t>MEMB</t>
  </si>
  <si>
    <t>1001896</t>
  </si>
  <si>
    <t>IT Support - DDT</t>
  </si>
  <si>
    <t>BCC - IT Support Oct - Dec'25</t>
  </si>
  <si>
    <t>9611</t>
  </si>
  <si>
    <t>BCC - LAN WAN Support Oct-Dec</t>
  </si>
  <si>
    <t>9612</t>
  </si>
  <si>
    <t>BCC - CRM Support - Oct-Dec25</t>
  </si>
  <si>
    <t>9613</t>
  </si>
  <si>
    <t>BCC -Leased Line Rental</t>
  </si>
  <si>
    <t>9614</t>
  </si>
  <si>
    <t>Business Voice Licences Jun 25</t>
  </si>
  <si>
    <t>9501</t>
  </si>
  <si>
    <t>Azure Subs - Jun 25</t>
  </si>
  <si>
    <t>9516</t>
  </si>
  <si>
    <t>Azure Subs - July 25</t>
  </si>
  <si>
    <t>9517</t>
  </si>
  <si>
    <t>Business Voice - July 25</t>
  </si>
  <si>
    <t>9547</t>
  </si>
  <si>
    <t>CTM Travel - T&amp;S Aug 25</t>
  </si>
  <si>
    <t>1002495</t>
  </si>
  <si>
    <t>CTM Travel Jul/Aug 2025</t>
  </si>
  <si>
    <t>1002196</t>
  </si>
  <si>
    <t>Philip Randles</t>
  </si>
  <si>
    <t>6/24</t>
  </si>
  <si>
    <t>Executive coaching</t>
  </si>
  <si>
    <t>7362</t>
  </si>
  <si>
    <t>CTM Travel - July 2025</t>
  </si>
  <si>
    <t>24154</t>
  </si>
  <si>
    <t>UK01-INV-000408395</t>
  </si>
  <si>
    <t>UK01-INV-000408394</t>
  </si>
  <si>
    <t>BM100222800</t>
  </si>
  <si>
    <t>UK01-INV-000412669</t>
  </si>
  <si>
    <t>UK01-INV-000416167</t>
  </si>
  <si>
    <t>Bevan Brittan</t>
  </si>
  <si>
    <t>10340902</t>
  </si>
  <si>
    <t>UK01-INV-000416168</t>
  </si>
  <si>
    <t>IT Hardware Courier Costs</t>
  </si>
  <si>
    <t>9578</t>
  </si>
  <si>
    <t>Printing Costs</t>
  </si>
  <si>
    <t>HH Global</t>
  </si>
  <si>
    <t>Printing of Report &amp; Acc 24/25</t>
  </si>
  <si>
    <t>260286953</t>
  </si>
  <si>
    <t>External Audit</t>
  </si>
  <si>
    <t>National Audit Office</t>
  </si>
  <si>
    <t>External Audit Fee for 2024/25</t>
  </si>
  <si>
    <t>SIN004831</t>
  </si>
  <si>
    <t>Rent</t>
  </si>
  <si>
    <t>Accomm</t>
  </si>
  <si>
    <t>Department of Health</t>
  </si>
  <si>
    <t>Rent, rates, s ch Q1 25/26</t>
  </si>
  <si>
    <t>FTI005636</t>
  </si>
  <si>
    <t>Rates</t>
  </si>
  <si>
    <t>Building Services incl. Security</t>
  </si>
  <si>
    <t>Care Quality Commission</t>
  </si>
  <si>
    <t>Vodafone Support /Maint 24/25</t>
  </si>
  <si>
    <t>FTI000000165</t>
  </si>
  <si>
    <t>The Newspaper Licensing Agency Ltd</t>
  </si>
  <si>
    <t>NLA License  - Jun'25 - May'26</t>
  </si>
  <si>
    <t>SI-14469</t>
  </si>
  <si>
    <t>Chris21 software Maint. 25/26</t>
  </si>
  <si>
    <t>SIN164268</t>
  </si>
  <si>
    <t>HTA conference -  19 Sep 2025</t>
  </si>
  <si>
    <t>8490</t>
  </si>
  <si>
    <t>2412230</t>
  </si>
  <si>
    <t>Syntura Group Limited</t>
  </si>
  <si>
    <t>Cloud connect fibre Oct-Dec'25</t>
  </si>
  <si>
    <t>614231</t>
  </si>
  <si>
    <t>Bytes Limited</t>
  </si>
  <si>
    <t>Darktrace 10/25-09/26</t>
  </si>
  <si>
    <t>1582656</t>
  </si>
  <si>
    <t>Code</t>
  </si>
  <si>
    <t xml:space="preserve">Legal Advice </t>
  </si>
  <si>
    <t>CIRP work</t>
  </si>
  <si>
    <t>Acrobar Pro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</si>
</sst>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9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15">
    <xf numFmtId="0" fontId="0" fillId="0" borderId="0" xfId="0"/>
    <xf numFmtId="0" fontId="3" fillId="0" borderId="0" xfId="2" applyFont="1">
      <alignment vertical="center"/>
    </xf>
    <xf numFmtId="43" fontId="3" fillId="0" borderId="0" xfId="1" applyFont="1" applyAlignment="1">
      <alignment vertical="center"/>
    </xf>
    <xf numFmtId="14" fontId="3" fillId="0" borderId="0" xfId="2" applyNumberFormat="1" applyFo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2" applyAlignment="1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0" xfId="2" applyFont="1" applyFill="1">
      <alignment vertical="center"/>
    </xf>
  </cellXfs>
  <cellStyles count="3">
    <cellStyle name="Comma" xfId="1" builtinId="3"/>
    <cellStyle name="Normal" xfId="0" builtinId="0"/>
    <cellStyle name="Normal 2" xfId="2" xr:uid="{202CE124-CB15-4DBB-8AA9-8A4591C78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AEDAE-00C9-47BE-969E-6183FB6C79A0}">
  <dimension ref="A1:K22"/>
  <sheetViews>
    <sheetView tabSelected="1" workbookViewId="0">
      <selection activeCell="D23" sqref="D23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7.38671875" bestFit="1" customWidth="1"/>
    <col min="7" max="7" width="28.0546875" bestFit="1" customWidth="1"/>
    <col min="10" max="10" width="22.44140625" bestFit="1" customWidth="1"/>
    <col min="11" max="11" width="10.6640625" bestFit="1" customWidth="1"/>
  </cols>
  <sheetData>
    <row r="1" spans="1:11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4" t="s">
        <v>242</v>
      </c>
    </row>
    <row r="2" spans="1:11" ht="15.4" x14ac:dyDescent="0.45">
      <c r="A2" s="7" t="s">
        <v>165</v>
      </c>
      <c r="B2" s="7" t="s">
        <v>166</v>
      </c>
      <c r="C2" s="8">
        <v>45926</v>
      </c>
      <c r="D2" s="9" t="s">
        <v>173</v>
      </c>
      <c r="E2" s="9" t="s">
        <v>32</v>
      </c>
      <c r="F2" s="9" t="s">
        <v>18</v>
      </c>
      <c r="G2" s="9" t="s">
        <v>174</v>
      </c>
      <c r="H2" s="10">
        <v>33253.879999999997</v>
      </c>
      <c r="I2" s="9" t="s">
        <v>21</v>
      </c>
      <c r="J2" s="9" t="s">
        <v>175</v>
      </c>
    </row>
    <row r="3" spans="1:11" ht="15.4" x14ac:dyDescent="0.45">
      <c r="A3" s="7" t="s">
        <v>165</v>
      </c>
      <c r="B3" s="7" t="s">
        <v>166</v>
      </c>
      <c r="C3" s="8">
        <v>45926</v>
      </c>
      <c r="D3" s="9" t="s">
        <v>173</v>
      </c>
      <c r="E3" s="9" t="s">
        <v>32</v>
      </c>
      <c r="F3" s="9" t="s">
        <v>18</v>
      </c>
      <c r="G3" s="9" t="s">
        <v>176</v>
      </c>
      <c r="H3" s="10">
        <v>3070.88</v>
      </c>
      <c r="I3" s="9" t="s">
        <v>21</v>
      </c>
      <c r="J3" s="9" t="s">
        <v>177</v>
      </c>
    </row>
    <row r="4" spans="1:11" ht="15.4" x14ac:dyDescent="0.45">
      <c r="A4" s="7" t="s">
        <v>165</v>
      </c>
      <c r="B4" s="7" t="s">
        <v>166</v>
      </c>
      <c r="C4" s="8">
        <v>45926</v>
      </c>
      <c r="D4" s="9" t="s">
        <v>173</v>
      </c>
      <c r="E4" s="9" t="s">
        <v>32</v>
      </c>
      <c r="F4" s="9" t="s">
        <v>18</v>
      </c>
      <c r="G4" s="9" t="s">
        <v>178</v>
      </c>
      <c r="H4" s="10">
        <v>3326.78</v>
      </c>
      <c r="I4" s="9" t="s">
        <v>21</v>
      </c>
      <c r="J4" s="9" t="s">
        <v>179</v>
      </c>
    </row>
    <row r="5" spans="1:11" ht="15.4" x14ac:dyDescent="0.45">
      <c r="A5" s="7" t="s">
        <v>165</v>
      </c>
      <c r="B5" s="7" t="s">
        <v>166</v>
      </c>
      <c r="C5" s="8">
        <v>45926</v>
      </c>
      <c r="D5" s="9" t="s">
        <v>173</v>
      </c>
      <c r="E5" s="9" t="s">
        <v>32</v>
      </c>
      <c r="F5" s="9" t="s">
        <v>18</v>
      </c>
      <c r="G5" s="9" t="s">
        <v>180</v>
      </c>
      <c r="H5" s="10">
        <v>1311.18</v>
      </c>
      <c r="I5" s="9" t="s">
        <v>21</v>
      </c>
      <c r="J5" s="9" t="s">
        <v>181</v>
      </c>
    </row>
    <row r="6" spans="1:11" ht="15.4" x14ac:dyDescent="0.45">
      <c r="A6" s="7" t="s">
        <v>165</v>
      </c>
      <c r="B6" s="7" t="s">
        <v>166</v>
      </c>
      <c r="C6" s="8">
        <v>45903</v>
      </c>
      <c r="D6" s="9" t="s">
        <v>14</v>
      </c>
      <c r="E6" s="9" t="s">
        <v>32</v>
      </c>
      <c r="F6" s="9" t="s">
        <v>18</v>
      </c>
      <c r="G6" s="9" t="s">
        <v>184</v>
      </c>
      <c r="H6" s="10">
        <v>1098.56</v>
      </c>
      <c r="I6" s="9" t="s">
        <v>21</v>
      </c>
      <c r="J6" s="9" t="s">
        <v>185</v>
      </c>
    </row>
    <row r="7" spans="1:11" ht="15.4" x14ac:dyDescent="0.45">
      <c r="A7" s="7" t="s">
        <v>165</v>
      </c>
      <c r="B7" s="7" t="s">
        <v>166</v>
      </c>
      <c r="C7" s="8">
        <v>45903</v>
      </c>
      <c r="D7" s="9" t="s">
        <v>14</v>
      </c>
      <c r="E7" s="9" t="s">
        <v>32</v>
      </c>
      <c r="F7" s="9" t="s">
        <v>18</v>
      </c>
      <c r="G7" s="9" t="s">
        <v>186</v>
      </c>
      <c r="H7" s="10">
        <v>1151.3</v>
      </c>
      <c r="I7" s="9" t="s">
        <v>21</v>
      </c>
      <c r="J7" s="9" t="s">
        <v>187</v>
      </c>
    </row>
    <row r="8" spans="1:11" ht="15.4" x14ac:dyDescent="0.45">
      <c r="A8" s="7" t="s">
        <v>165</v>
      </c>
      <c r="B8" s="7" t="s">
        <v>166</v>
      </c>
      <c r="C8" s="8">
        <v>45903</v>
      </c>
      <c r="D8" s="9" t="s">
        <v>14</v>
      </c>
      <c r="E8" s="9" t="s">
        <v>32</v>
      </c>
      <c r="F8" s="9" t="s">
        <v>18</v>
      </c>
      <c r="G8" s="9" t="s">
        <v>188</v>
      </c>
      <c r="H8" s="10">
        <v>1296</v>
      </c>
      <c r="I8" s="9" t="s">
        <v>21</v>
      </c>
      <c r="J8" s="9" t="s">
        <v>189</v>
      </c>
    </row>
    <row r="9" spans="1:11" ht="15.4" x14ac:dyDescent="0.45">
      <c r="A9" s="7" t="s">
        <v>165</v>
      </c>
      <c r="B9" s="7" t="s">
        <v>166</v>
      </c>
      <c r="C9" s="8">
        <v>45903</v>
      </c>
      <c r="D9" s="9" t="s">
        <v>44</v>
      </c>
      <c r="E9" s="9" t="s">
        <v>34</v>
      </c>
      <c r="F9" s="9" t="s">
        <v>16</v>
      </c>
      <c r="G9" s="9" t="s">
        <v>190</v>
      </c>
      <c r="H9" s="10">
        <v>1139.3</v>
      </c>
      <c r="I9" s="9" t="s">
        <v>22</v>
      </c>
      <c r="J9" s="9" t="s">
        <v>191</v>
      </c>
    </row>
    <row r="10" spans="1:11" ht="15.4" x14ac:dyDescent="0.45">
      <c r="A10" s="7" t="s">
        <v>165</v>
      </c>
      <c r="B10" s="7" t="s">
        <v>166</v>
      </c>
      <c r="C10" s="8">
        <v>45903</v>
      </c>
      <c r="D10" s="9" t="s">
        <v>11</v>
      </c>
      <c r="E10" s="9" t="s">
        <v>35</v>
      </c>
      <c r="F10" s="9" t="s">
        <v>16</v>
      </c>
      <c r="G10" s="9" t="s">
        <v>190</v>
      </c>
      <c r="H10" s="10">
        <v>7409.68</v>
      </c>
      <c r="I10" s="9" t="s">
        <v>22</v>
      </c>
      <c r="J10" s="9" t="s">
        <v>191</v>
      </c>
    </row>
    <row r="11" spans="1:11" ht="15.4" x14ac:dyDescent="0.45">
      <c r="A11" s="7" t="s">
        <v>165</v>
      </c>
      <c r="B11" s="7" t="s">
        <v>166</v>
      </c>
      <c r="C11" s="8">
        <v>45911</v>
      </c>
      <c r="D11" s="9" t="s">
        <v>48</v>
      </c>
      <c r="E11" s="9" t="s">
        <v>49</v>
      </c>
      <c r="F11" s="9" t="s">
        <v>194</v>
      </c>
      <c r="G11" s="9" t="s">
        <v>244</v>
      </c>
      <c r="H11" s="10">
        <v>2400</v>
      </c>
      <c r="I11" s="9" t="s">
        <v>23</v>
      </c>
      <c r="J11" s="9" t="s">
        <v>195</v>
      </c>
    </row>
    <row r="12" spans="1:11" ht="15.4" x14ac:dyDescent="0.45">
      <c r="A12" s="7" t="s">
        <v>165</v>
      </c>
      <c r="B12" s="7" t="s">
        <v>166</v>
      </c>
      <c r="C12" s="8">
        <v>45903</v>
      </c>
      <c r="D12" s="9" t="s">
        <v>150</v>
      </c>
      <c r="E12" s="9" t="s">
        <v>49</v>
      </c>
      <c r="F12" s="9" t="s">
        <v>151</v>
      </c>
      <c r="G12" s="9" t="s">
        <v>196</v>
      </c>
      <c r="H12" s="10">
        <v>7200</v>
      </c>
      <c r="I12" s="9" t="s">
        <v>23</v>
      </c>
      <c r="J12" s="9" t="s">
        <v>197</v>
      </c>
    </row>
    <row r="13" spans="1:11" ht="15.4" x14ac:dyDescent="0.45">
      <c r="A13" s="7" t="s">
        <v>165</v>
      </c>
      <c r="B13" s="7" t="s">
        <v>166</v>
      </c>
      <c r="C13" s="8">
        <v>45911</v>
      </c>
      <c r="D13" s="9" t="s">
        <v>15</v>
      </c>
      <c r="E13" s="9" t="s">
        <v>38</v>
      </c>
      <c r="F13" s="9" t="s">
        <v>159</v>
      </c>
      <c r="G13" s="9" t="s">
        <v>167</v>
      </c>
      <c r="H13" s="10">
        <v>2772</v>
      </c>
      <c r="I13" s="9" t="s">
        <v>23</v>
      </c>
      <c r="J13" s="9" t="s">
        <v>204</v>
      </c>
    </row>
    <row r="14" spans="1:11" ht="15.4" x14ac:dyDescent="0.45">
      <c r="A14" s="7" t="s">
        <v>165</v>
      </c>
      <c r="B14" s="7" t="s">
        <v>166</v>
      </c>
      <c r="C14" s="8">
        <v>45919</v>
      </c>
      <c r="D14" s="9" t="s">
        <v>15</v>
      </c>
      <c r="E14" s="9" t="s">
        <v>38</v>
      </c>
      <c r="F14" s="9" t="s">
        <v>205</v>
      </c>
      <c r="G14" s="9" t="s">
        <v>168</v>
      </c>
      <c r="H14" s="10">
        <v>1797.41</v>
      </c>
      <c r="I14" s="9" t="s">
        <v>23</v>
      </c>
      <c r="J14" s="9" t="s">
        <v>206</v>
      </c>
    </row>
    <row r="15" spans="1:11" ht="15.4" x14ac:dyDescent="0.45">
      <c r="A15" s="7" t="s">
        <v>165</v>
      </c>
      <c r="B15" s="7" t="s">
        <v>166</v>
      </c>
      <c r="C15" s="8">
        <v>45926</v>
      </c>
      <c r="D15" s="9" t="s">
        <v>15</v>
      </c>
      <c r="E15" s="9" t="s">
        <v>38</v>
      </c>
      <c r="F15" s="9" t="s">
        <v>159</v>
      </c>
      <c r="G15" s="9" t="s">
        <v>168</v>
      </c>
      <c r="H15" s="10">
        <v>6791.28</v>
      </c>
      <c r="I15" s="9" t="s">
        <v>23</v>
      </c>
      <c r="J15" s="9" t="s">
        <v>207</v>
      </c>
    </row>
    <row r="16" spans="1:11" ht="15.4" x14ac:dyDescent="0.45">
      <c r="A16" s="7" t="s">
        <v>165</v>
      </c>
      <c r="B16" s="7" t="s">
        <v>166</v>
      </c>
      <c r="C16" s="8">
        <v>45919</v>
      </c>
      <c r="D16" s="9" t="s">
        <v>41</v>
      </c>
      <c r="E16" s="9" t="s">
        <v>36</v>
      </c>
      <c r="F16" s="9" t="s">
        <v>18</v>
      </c>
      <c r="G16" s="9" t="s">
        <v>208</v>
      </c>
      <c r="H16" s="10">
        <v>1167.5999999999999</v>
      </c>
      <c r="I16" s="9" t="s">
        <v>23</v>
      </c>
      <c r="J16" s="9" t="s">
        <v>209</v>
      </c>
    </row>
    <row r="17" spans="1:10" ht="15.4" x14ac:dyDescent="0.45">
      <c r="A17" s="7" t="s">
        <v>165</v>
      </c>
      <c r="B17" s="7" t="s">
        <v>166</v>
      </c>
      <c r="C17" s="8">
        <v>45911</v>
      </c>
      <c r="D17" s="9" t="s">
        <v>218</v>
      </c>
      <c r="E17" s="9" t="s">
        <v>219</v>
      </c>
      <c r="F17" s="9" t="s">
        <v>220</v>
      </c>
      <c r="G17" s="9" t="s">
        <v>221</v>
      </c>
      <c r="H17" s="10">
        <v>26433.02</v>
      </c>
      <c r="I17" s="9" t="s">
        <v>23</v>
      </c>
      <c r="J17" s="9" t="s">
        <v>222</v>
      </c>
    </row>
    <row r="18" spans="1:10" ht="15.4" x14ac:dyDescent="0.45">
      <c r="A18" s="7" t="s">
        <v>165</v>
      </c>
      <c r="B18" s="7" t="s">
        <v>166</v>
      </c>
      <c r="C18" s="8">
        <v>45911</v>
      </c>
      <c r="D18" s="9" t="s">
        <v>223</v>
      </c>
      <c r="E18" s="9" t="s">
        <v>219</v>
      </c>
      <c r="F18" s="9" t="s">
        <v>220</v>
      </c>
      <c r="G18" s="9" t="s">
        <v>221</v>
      </c>
      <c r="H18" s="10">
        <v>12834</v>
      </c>
      <c r="I18" s="9" t="s">
        <v>23</v>
      </c>
      <c r="J18" s="9" t="s">
        <v>222</v>
      </c>
    </row>
    <row r="19" spans="1:10" ht="15.4" x14ac:dyDescent="0.45">
      <c r="A19" s="7" t="s">
        <v>165</v>
      </c>
      <c r="B19" s="7" t="s">
        <v>166</v>
      </c>
      <c r="C19" s="8">
        <v>45911</v>
      </c>
      <c r="D19" s="9" t="s">
        <v>224</v>
      </c>
      <c r="E19" s="9" t="s">
        <v>219</v>
      </c>
      <c r="F19" s="9" t="s">
        <v>220</v>
      </c>
      <c r="G19" s="9" t="s">
        <v>221</v>
      </c>
      <c r="H19" s="10">
        <v>23522.62</v>
      </c>
      <c r="I19" s="9" t="s">
        <v>23</v>
      </c>
      <c r="J19" s="9" t="s">
        <v>222</v>
      </c>
    </row>
    <row r="20" spans="1:10" ht="15.4" x14ac:dyDescent="0.45">
      <c r="A20" s="7" t="s">
        <v>165</v>
      </c>
      <c r="B20" s="7" t="s">
        <v>166</v>
      </c>
      <c r="C20" s="8">
        <v>45903</v>
      </c>
      <c r="D20" s="9" t="s">
        <v>27</v>
      </c>
      <c r="E20" s="9" t="s">
        <v>33</v>
      </c>
      <c r="F20" s="9" t="s">
        <v>28</v>
      </c>
      <c r="G20" s="9" t="s">
        <v>245</v>
      </c>
      <c r="H20" s="10">
        <v>3268.8</v>
      </c>
      <c r="I20" s="9" t="s">
        <v>23</v>
      </c>
      <c r="J20" s="9" t="s">
        <v>235</v>
      </c>
    </row>
    <row r="21" spans="1:10" ht="15.4" x14ac:dyDescent="0.45">
      <c r="A21" s="7" t="s">
        <v>165</v>
      </c>
      <c r="B21" s="7" t="s">
        <v>166</v>
      </c>
      <c r="C21" s="8">
        <v>45911</v>
      </c>
      <c r="D21" s="9" t="s">
        <v>27</v>
      </c>
      <c r="E21" s="9" t="s">
        <v>33</v>
      </c>
      <c r="F21" s="9" t="s">
        <v>236</v>
      </c>
      <c r="G21" s="9" t="s">
        <v>237</v>
      </c>
      <c r="H21" s="10">
        <v>2052</v>
      </c>
      <c r="I21" s="9" t="s">
        <v>23</v>
      </c>
      <c r="J21" s="9" t="s">
        <v>238</v>
      </c>
    </row>
    <row r="22" spans="1:10" ht="15.4" x14ac:dyDescent="0.45">
      <c r="A22" s="7" t="s">
        <v>165</v>
      </c>
      <c r="B22" s="7" t="s">
        <v>166</v>
      </c>
      <c r="C22" s="8">
        <v>45930</v>
      </c>
      <c r="D22" s="9" t="s">
        <v>27</v>
      </c>
      <c r="E22" s="9" t="s">
        <v>33</v>
      </c>
      <c r="F22" s="9" t="s">
        <v>239</v>
      </c>
      <c r="G22" s="9" t="s">
        <v>240</v>
      </c>
      <c r="H22" s="10">
        <v>13333.33</v>
      </c>
      <c r="I22" s="9" t="s">
        <v>23</v>
      </c>
      <c r="J22" s="9" t="s">
        <v>241</v>
      </c>
    </row>
  </sheetData>
  <autoFilter ref="A1:K23" xr:uid="{6D6AEDAE-00C9-47BE-969E-6183FB6C79A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7A6E-0F06-4954-A6E8-F2F81153895D}">
  <dimension ref="A1:J10"/>
  <sheetViews>
    <sheetView workbookViewId="0">
      <selection activeCell="G11" sqref="G11"/>
    </sheetView>
  </sheetViews>
  <sheetFormatPr defaultRowHeight="15" x14ac:dyDescent="0.4"/>
  <cols>
    <col min="3" max="3" width="9.71875" bestFit="1" customWidth="1"/>
    <col min="4" max="4" width="21.609375" bestFit="1" customWidth="1"/>
    <col min="6" max="6" width="19.88671875" bestFit="1" customWidth="1"/>
    <col min="7" max="7" width="26.2773437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8">
        <v>45876</v>
      </c>
      <c r="D2" s="9" t="s">
        <v>14</v>
      </c>
      <c r="E2" s="9" t="s">
        <v>32</v>
      </c>
      <c r="F2" s="9" t="s">
        <v>18</v>
      </c>
      <c r="G2" s="9" t="s">
        <v>182</v>
      </c>
      <c r="H2" s="10">
        <v>1296</v>
      </c>
      <c r="I2" s="9" t="s">
        <v>21</v>
      </c>
      <c r="J2" s="9" t="s">
        <v>183</v>
      </c>
    </row>
    <row r="3" spans="1:10" ht="15.4" x14ac:dyDescent="0.45">
      <c r="A3" s="7" t="s">
        <v>165</v>
      </c>
      <c r="B3" s="7" t="s">
        <v>166</v>
      </c>
      <c r="C3" s="8">
        <v>45876</v>
      </c>
      <c r="D3" s="9" t="s">
        <v>11</v>
      </c>
      <c r="E3" s="9" t="s">
        <v>35</v>
      </c>
      <c r="F3" s="9" t="s">
        <v>16</v>
      </c>
      <c r="G3" s="9" t="s">
        <v>192</v>
      </c>
      <c r="H3" s="10">
        <v>5326.54</v>
      </c>
      <c r="I3" s="9" t="s">
        <v>22</v>
      </c>
      <c r="J3" s="9" t="s">
        <v>193</v>
      </c>
    </row>
    <row r="4" spans="1:10" ht="15.4" x14ac:dyDescent="0.45">
      <c r="A4" s="7" t="s">
        <v>165</v>
      </c>
      <c r="B4" s="7" t="s">
        <v>166</v>
      </c>
      <c r="C4" s="8">
        <v>45876</v>
      </c>
      <c r="D4" s="9" t="s">
        <v>13</v>
      </c>
      <c r="E4" s="9" t="s">
        <v>34</v>
      </c>
      <c r="F4" s="9" t="s">
        <v>16</v>
      </c>
      <c r="G4" s="9" t="s">
        <v>192</v>
      </c>
      <c r="H4" s="10">
        <v>5996</v>
      </c>
      <c r="I4" s="9" t="s">
        <v>23</v>
      </c>
      <c r="J4" s="9" t="s">
        <v>193</v>
      </c>
    </row>
    <row r="5" spans="1:10" ht="15.4" x14ac:dyDescent="0.45">
      <c r="A5" s="7" t="s">
        <v>165</v>
      </c>
      <c r="B5" s="7" t="s">
        <v>166</v>
      </c>
      <c r="C5" s="8">
        <v>45876</v>
      </c>
      <c r="D5" s="9" t="s">
        <v>13</v>
      </c>
      <c r="E5" s="9" t="s">
        <v>34</v>
      </c>
      <c r="F5" s="9" t="s">
        <v>16</v>
      </c>
      <c r="G5" s="9" t="s">
        <v>198</v>
      </c>
      <c r="H5" s="10">
        <v>1567</v>
      </c>
      <c r="I5" s="9" t="s">
        <v>23</v>
      </c>
      <c r="J5" s="9" t="s">
        <v>199</v>
      </c>
    </row>
    <row r="6" spans="1:10" ht="15.4" x14ac:dyDescent="0.45">
      <c r="A6" s="7" t="s">
        <v>165</v>
      </c>
      <c r="B6" s="7" t="s">
        <v>166</v>
      </c>
      <c r="C6" s="8">
        <v>45876</v>
      </c>
      <c r="D6" s="9" t="s">
        <v>15</v>
      </c>
      <c r="E6" s="9" t="s">
        <v>38</v>
      </c>
      <c r="F6" s="9" t="s">
        <v>159</v>
      </c>
      <c r="G6" s="9" t="s">
        <v>167</v>
      </c>
      <c r="H6" s="10">
        <v>16950</v>
      </c>
      <c r="I6" s="9" t="s">
        <v>23</v>
      </c>
      <c r="J6" s="9" t="s">
        <v>203</v>
      </c>
    </row>
    <row r="7" spans="1:10" ht="15.4" x14ac:dyDescent="0.45">
      <c r="A7" s="7" t="s">
        <v>165</v>
      </c>
      <c r="B7" s="7" t="s">
        <v>166</v>
      </c>
      <c r="C7" s="8">
        <v>45876</v>
      </c>
      <c r="D7" s="9" t="s">
        <v>210</v>
      </c>
      <c r="E7" s="9" t="s">
        <v>36</v>
      </c>
      <c r="F7" s="9" t="s">
        <v>211</v>
      </c>
      <c r="G7" s="9" t="s">
        <v>212</v>
      </c>
      <c r="H7" s="10">
        <v>6676.92</v>
      </c>
      <c r="I7" s="9" t="s">
        <v>23</v>
      </c>
      <c r="J7" s="9" t="s">
        <v>213</v>
      </c>
    </row>
    <row r="8" spans="1:10" ht="15.4" x14ac:dyDescent="0.45">
      <c r="A8" s="7" t="s">
        <v>165</v>
      </c>
      <c r="B8" s="7" t="s">
        <v>166</v>
      </c>
      <c r="C8" s="8">
        <v>45876</v>
      </c>
      <c r="D8" s="9" t="s">
        <v>214</v>
      </c>
      <c r="E8" s="9" t="s">
        <v>36</v>
      </c>
      <c r="F8" s="9" t="s">
        <v>215</v>
      </c>
      <c r="G8" s="9" t="s">
        <v>216</v>
      </c>
      <c r="H8" s="10">
        <v>45000</v>
      </c>
      <c r="I8" s="9" t="s">
        <v>23</v>
      </c>
      <c r="J8" s="9" t="s">
        <v>217</v>
      </c>
    </row>
    <row r="9" spans="1:10" ht="15.4" x14ac:dyDescent="0.45">
      <c r="A9" s="7" t="s">
        <v>165</v>
      </c>
      <c r="B9" s="7" t="s">
        <v>166</v>
      </c>
      <c r="C9" s="8">
        <v>45890</v>
      </c>
      <c r="D9" s="9" t="s">
        <v>27</v>
      </c>
      <c r="E9" s="9" t="s">
        <v>33</v>
      </c>
      <c r="F9" s="9" t="s">
        <v>162</v>
      </c>
      <c r="G9" s="9" t="s">
        <v>231</v>
      </c>
      <c r="H9" s="10">
        <v>1991.08</v>
      </c>
      <c r="I9" s="9" t="s">
        <v>23</v>
      </c>
      <c r="J9" s="9" t="s">
        <v>232</v>
      </c>
    </row>
    <row r="10" spans="1:10" ht="15.4" x14ac:dyDescent="0.45">
      <c r="A10" s="7" t="s">
        <v>165</v>
      </c>
      <c r="B10" s="7" t="s">
        <v>166</v>
      </c>
      <c r="C10" s="8">
        <v>45890</v>
      </c>
      <c r="D10" s="9" t="s">
        <v>27</v>
      </c>
      <c r="E10" s="9" t="s">
        <v>33</v>
      </c>
      <c r="F10" s="9" t="s">
        <v>77</v>
      </c>
      <c r="G10" s="9" t="s">
        <v>233</v>
      </c>
      <c r="H10" s="10">
        <v>9618</v>
      </c>
      <c r="I10" s="9" t="s">
        <v>23</v>
      </c>
      <c r="J10" s="9" t="s">
        <v>234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223B-1D06-41FA-B4A2-6EEBC513DACE}">
  <dimension ref="A1:J9"/>
  <sheetViews>
    <sheetView workbookViewId="0">
      <selection activeCell="G9" sqref="G9"/>
    </sheetView>
  </sheetViews>
  <sheetFormatPr defaultRowHeight="15" x14ac:dyDescent="0.4"/>
  <cols>
    <col min="3" max="3" width="9.71875" bestFit="1" customWidth="1"/>
    <col min="4" max="4" width="29.44140625" bestFit="1" customWidth="1"/>
    <col min="6" max="6" width="21.77734375" customWidth="1"/>
    <col min="7" max="7" width="25.5" bestFit="1" customWidth="1"/>
    <col min="10" max="10" width="20.609375" bestFit="1" customWidth="1"/>
  </cols>
  <sheetData>
    <row r="1" spans="1:10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0" ht="15.4" x14ac:dyDescent="0.45">
      <c r="A2" s="7" t="s">
        <v>165</v>
      </c>
      <c r="B2" s="7" t="s">
        <v>166</v>
      </c>
      <c r="C2" s="11">
        <v>45848</v>
      </c>
      <c r="D2" s="12" t="s">
        <v>169</v>
      </c>
      <c r="E2" s="12" t="s">
        <v>34</v>
      </c>
      <c r="F2" s="12" t="s">
        <v>16</v>
      </c>
      <c r="G2" s="12" t="s">
        <v>170</v>
      </c>
      <c r="H2" s="13">
        <v>1813.35</v>
      </c>
      <c r="I2" s="12" t="s">
        <v>171</v>
      </c>
      <c r="J2" s="12" t="s">
        <v>172</v>
      </c>
    </row>
    <row r="3" spans="1:10" ht="15.4" x14ac:dyDescent="0.45">
      <c r="A3" s="7" t="s">
        <v>165</v>
      </c>
      <c r="B3" s="7" t="s">
        <v>166</v>
      </c>
      <c r="C3" s="11">
        <v>45848</v>
      </c>
      <c r="D3" s="12" t="s">
        <v>11</v>
      </c>
      <c r="E3" s="12" t="s">
        <v>35</v>
      </c>
      <c r="F3" s="12" t="s">
        <v>16</v>
      </c>
      <c r="G3" s="12" t="s">
        <v>170</v>
      </c>
      <c r="H3" s="13">
        <v>5552.7</v>
      </c>
      <c r="I3" s="12" t="s">
        <v>22</v>
      </c>
      <c r="J3" s="12" t="s">
        <v>172</v>
      </c>
    </row>
    <row r="4" spans="1:10" ht="15.4" x14ac:dyDescent="0.45">
      <c r="A4" s="7" t="s">
        <v>165</v>
      </c>
      <c r="B4" s="7" t="s">
        <v>166</v>
      </c>
      <c r="C4" s="11">
        <v>45848</v>
      </c>
      <c r="D4" s="12" t="s">
        <v>13</v>
      </c>
      <c r="E4" s="12" t="s">
        <v>34</v>
      </c>
      <c r="F4" s="12" t="s">
        <v>16</v>
      </c>
      <c r="G4" s="12" t="s">
        <v>170</v>
      </c>
      <c r="H4" s="13">
        <v>5650.67</v>
      </c>
      <c r="I4" s="12" t="s">
        <v>23</v>
      </c>
      <c r="J4" s="12" t="s">
        <v>172</v>
      </c>
    </row>
    <row r="5" spans="1:10" ht="15.4" x14ac:dyDescent="0.45">
      <c r="A5" s="7" t="s">
        <v>165</v>
      </c>
      <c r="B5" s="7" t="s">
        <v>166</v>
      </c>
      <c r="C5" s="11">
        <v>45862</v>
      </c>
      <c r="D5" s="12" t="s">
        <v>15</v>
      </c>
      <c r="E5" s="12" t="s">
        <v>38</v>
      </c>
      <c r="F5" s="12" t="s">
        <v>159</v>
      </c>
      <c r="G5" s="12" t="s">
        <v>243</v>
      </c>
      <c r="H5" s="13">
        <v>6481.2</v>
      </c>
      <c r="I5" s="12" t="s">
        <v>23</v>
      </c>
      <c r="J5" s="12" t="s">
        <v>200</v>
      </c>
    </row>
    <row r="6" spans="1:10" ht="15.4" x14ac:dyDescent="0.45">
      <c r="A6" s="7" t="s">
        <v>165</v>
      </c>
      <c r="B6" s="7" t="s">
        <v>166</v>
      </c>
      <c r="C6" s="11">
        <v>45862</v>
      </c>
      <c r="D6" s="12" t="s">
        <v>15</v>
      </c>
      <c r="E6" s="12" t="s">
        <v>38</v>
      </c>
      <c r="F6" s="12" t="s">
        <v>159</v>
      </c>
      <c r="G6" s="12" t="s">
        <v>243</v>
      </c>
      <c r="H6" s="13">
        <v>2653.2</v>
      </c>
      <c r="I6" s="12" t="s">
        <v>23</v>
      </c>
      <c r="J6" s="12" t="s">
        <v>201</v>
      </c>
    </row>
    <row r="7" spans="1:10" ht="15.4" x14ac:dyDescent="0.45">
      <c r="A7" s="7" t="s">
        <v>165</v>
      </c>
      <c r="B7" s="7" t="s">
        <v>166</v>
      </c>
      <c r="C7" s="11">
        <v>45869</v>
      </c>
      <c r="D7" s="12" t="s">
        <v>15</v>
      </c>
      <c r="E7" s="12" t="s">
        <v>38</v>
      </c>
      <c r="F7" s="12" t="s">
        <v>19</v>
      </c>
      <c r="G7" s="12" t="s">
        <v>243</v>
      </c>
      <c r="H7" s="13">
        <v>3583.92</v>
      </c>
      <c r="I7" s="12" t="s">
        <v>23</v>
      </c>
      <c r="J7" s="12" t="s">
        <v>202</v>
      </c>
    </row>
    <row r="8" spans="1:10" ht="15.4" x14ac:dyDescent="0.45">
      <c r="A8" s="7" t="s">
        <v>165</v>
      </c>
      <c r="B8" s="7" t="s">
        <v>166</v>
      </c>
      <c r="C8" s="11">
        <v>45862</v>
      </c>
      <c r="D8" s="12" t="s">
        <v>27</v>
      </c>
      <c r="E8" s="12" t="s">
        <v>33</v>
      </c>
      <c r="F8" s="12" t="s">
        <v>225</v>
      </c>
      <c r="G8" s="12" t="s">
        <v>226</v>
      </c>
      <c r="H8" s="13">
        <v>4837.2</v>
      </c>
      <c r="I8" s="12" t="s">
        <v>23</v>
      </c>
      <c r="J8" s="12" t="s">
        <v>227</v>
      </c>
    </row>
    <row r="9" spans="1:10" ht="15.4" x14ac:dyDescent="0.45">
      <c r="A9" s="7" t="s">
        <v>165</v>
      </c>
      <c r="B9" s="7" t="s">
        <v>166</v>
      </c>
      <c r="C9" s="11">
        <v>45869</v>
      </c>
      <c r="D9" s="12" t="s">
        <v>27</v>
      </c>
      <c r="E9" s="12" t="s">
        <v>33</v>
      </c>
      <c r="F9" s="12" t="s">
        <v>228</v>
      </c>
      <c r="G9" s="12" t="s">
        <v>229</v>
      </c>
      <c r="H9" s="13">
        <v>4548</v>
      </c>
      <c r="I9" s="12" t="s">
        <v>23</v>
      </c>
      <c r="J9" s="12" t="s">
        <v>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BC-DE91-491D-9CBC-E2918DA2D17B}">
  <dimension ref="A1:L21"/>
  <sheetViews>
    <sheetView topLeftCell="C1" workbookViewId="0">
      <selection activeCell="G21" sqref="G21"/>
    </sheetView>
  </sheetViews>
  <sheetFormatPr defaultRowHeight="15" x14ac:dyDescent="0.4"/>
  <cols>
    <col min="1" max="1" width="12.77734375" bestFit="1" customWidth="1"/>
    <col min="2" max="2" width="43.38671875" bestFit="1" customWidth="1"/>
    <col min="3" max="3" width="9.71875" bestFit="1" customWidth="1"/>
    <col min="4" max="4" width="21.609375" bestFit="1" customWidth="1"/>
    <col min="5" max="5" width="26.44140625" bestFit="1" customWidth="1"/>
    <col min="6" max="6" width="10.71875" bestFit="1" customWidth="1"/>
    <col min="8" max="8" width="11.71875" bestFit="1" customWidth="1"/>
    <col min="10" max="10" width="20.609375" bestFit="1" customWidth="1"/>
  </cols>
  <sheetData>
    <row r="1" spans="1:12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2" ht="15.4" x14ac:dyDescent="0.45">
      <c r="A2" s="7" t="s">
        <v>165</v>
      </c>
      <c r="B2" s="7" t="s">
        <v>166</v>
      </c>
      <c r="C2" s="8">
        <f>DATE(2025,6,19)</f>
        <v>45827</v>
      </c>
      <c r="D2" s="9" t="s">
        <v>14</v>
      </c>
      <c r="E2" s="9" t="s">
        <v>32</v>
      </c>
      <c r="F2" s="9" t="s">
        <v>18</v>
      </c>
      <c r="G2" s="9" t="s">
        <v>123</v>
      </c>
      <c r="H2" s="10">
        <v>1036.42</v>
      </c>
      <c r="I2" s="9" t="s">
        <v>21</v>
      </c>
      <c r="J2" s="9" t="s">
        <v>124</v>
      </c>
      <c r="K2" s="5"/>
      <c r="L2" s="5"/>
    </row>
    <row r="3" spans="1:12" ht="15.4" x14ac:dyDescent="0.45">
      <c r="A3" s="7" t="s">
        <v>165</v>
      </c>
      <c r="B3" s="7" t="s">
        <v>166</v>
      </c>
      <c r="C3" s="8">
        <f>DATE(2025,6,19)</f>
        <v>45827</v>
      </c>
      <c r="D3" s="9" t="s">
        <v>14</v>
      </c>
      <c r="E3" s="9" t="s">
        <v>32</v>
      </c>
      <c r="F3" s="9" t="s">
        <v>18</v>
      </c>
      <c r="G3" s="9" t="s">
        <v>125</v>
      </c>
      <c r="H3" s="10">
        <v>1296</v>
      </c>
      <c r="I3" s="9" t="s">
        <v>21</v>
      </c>
      <c r="J3" s="9" t="s">
        <v>126</v>
      </c>
      <c r="K3" s="5"/>
      <c r="L3" s="5"/>
    </row>
    <row r="4" spans="1:12" ht="15.4" x14ac:dyDescent="0.45">
      <c r="A4" s="7" t="s">
        <v>165</v>
      </c>
      <c r="B4" s="7" t="s">
        <v>166</v>
      </c>
      <c r="C4" s="8">
        <f>DATE(2025,6,30)</f>
        <v>45838</v>
      </c>
      <c r="D4" s="9" t="s">
        <v>14</v>
      </c>
      <c r="E4" s="9" t="s">
        <v>32</v>
      </c>
      <c r="F4" s="9" t="s">
        <v>18</v>
      </c>
      <c r="G4" s="9" t="s">
        <v>127</v>
      </c>
      <c r="H4" s="10">
        <v>1296</v>
      </c>
      <c r="I4" s="9" t="s">
        <v>21</v>
      </c>
      <c r="J4" s="9" t="s">
        <v>128</v>
      </c>
      <c r="K4" s="5"/>
      <c r="L4" s="5"/>
    </row>
    <row r="5" spans="1:12" ht="15.4" x14ac:dyDescent="0.45">
      <c r="A5" s="7" t="s">
        <v>165</v>
      </c>
      <c r="B5" s="7" t="s">
        <v>166</v>
      </c>
      <c r="C5" s="8">
        <f>DATE(2025,6,30)</f>
        <v>45838</v>
      </c>
      <c r="D5" s="9" t="s">
        <v>14</v>
      </c>
      <c r="E5" s="9" t="s">
        <v>32</v>
      </c>
      <c r="F5" s="9" t="s">
        <v>18</v>
      </c>
      <c r="G5" s="9" t="s">
        <v>129</v>
      </c>
      <c r="H5" s="10">
        <v>1011.44</v>
      </c>
      <c r="I5" s="9" t="s">
        <v>21</v>
      </c>
      <c r="J5" s="9" t="s">
        <v>130</v>
      </c>
      <c r="K5" s="5"/>
      <c r="L5" s="5"/>
    </row>
    <row r="6" spans="1:12" ht="15.4" x14ac:dyDescent="0.45">
      <c r="A6" s="7" t="s">
        <v>165</v>
      </c>
      <c r="B6" s="7" t="s">
        <v>166</v>
      </c>
      <c r="C6" s="8">
        <f>DATE(2025,6,12)</f>
        <v>45820</v>
      </c>
      <c r="D6" s="9" t="s">
        <v>131</v>
      </c>
      <c r="E6" s="9" t="s">
        <v>132</v>
      </c>
      <c r="F6" s="9" t="s">
        <v>133</v>
      </c>
      <c r="G6" s="9" t="s">
        <v>134</v>
      </c>
      <c r="H6" s="10">
        <v>2394</v>
      </c>
      <c r="I6" s="9" t="s">
        <v>21</v>
      </c>
      <c r="J6" s="9" t="s">
        <v>135</v>
      </c>
      <c r="K6" s="5"/>
      <c r="L6" s="5"/>
    </row>
    <row r="7" spans="1:12" ht="15.4" x14ac:dyDescent="0.45">
      <c r="A7" s="7" t="s">
        <v>165</v>
      </c>
      <c r="B7" s="7" t="s">
        <v>166</v>
      </c>
      <c r="C7" s="8">
        <f>DATE(2025,6,12)</f>
        <v>45820</v>
      </c>
      <c r="D7" s="9" t="s">
        <v>136</v>
      </c>
      <c r="E7" s="9" t="s">
        <v>137</v>
      </c>
      <c r="F7" s="9" t="s">
        <v>18</v>
      </c>
      <c r="G7" s="9" t="s">
        <v>138</v>
      </c>
      <c r="H7" s="10">
        <v>9440.6299999999992</v>
      </c>
      <c r="I7" s="9" t="s">
        <v>21</v>
      </c>
      <c r="J7" s="9" t="s">
        <v>139</v>
      </c>
      <c r="K7" s="5"/>
      <c r="L7" s="5"/>
    </row>
    <row r="8" spans="1:12" ht="15.4" x14ac:dyDescent="0.45">
      <c r="A8" s="7" t="s">
        <v>165</v>
      </c>
      <c r="B8" s="7" t="s">
        <v>166</v>
      </c>
      <c r="C8" s="8">
        <f>DATE(2025,6,30)</f>
        <v>45838</v>
      </c>
      <c r="D8" s="9" t="s">
        <v>44</v>
      </c>
      <c r="E8" s="9" t="s">
        <v>34</v>
      </c>
      <c r="F8" s="9" t="s">
        <v>16</v>
      </c>
      <c r="G8" s="9" t="s">
        <v>140</v>
      </c>
      <c r="H8" s="10">
        <v>1034.7</v>
      </c>
      <c r="I8" s="9" t="s">
        <v>22</v>
      </c>
      <c r="J8" s="9" t="s">
        <v>141</v>
      </c>
      <c r="K8" s="5"/>
      <c r="L8" s="5"/>
    </row>
    <row r="9" spans="1:12" ht="15.4" x14ac:dyDescent="0.45">
      <c r="A9" s="7" t="s">
        <v>165</v>
      </c>
      <c r="B9" s="7" t="s">
        <v>166</v>
      </c>
      <c r="C9" s="8">
        <f>DATE(2025,6,12)</f>
        <v>45820</v>
      </c>
      <c r="D9" s="9" t="s">
        <v>11</v>
      </c>
      <c r="E9" s="9" t="s">
        <v>35</v>
      </c>
      <c r="F9" s="9" t="s">
        <v>16</v>
      </c>
      <c r="G9" s="9" t="s">
        <v>142</v>
      </c>
      <c r="H9" s="10">
        <v>1853.68</v>
      </c>
      <c r="I9" s="9" t="s">
        <v>22</v>
      </c>
      <c r="J9" s="9" t="s">
        <v>143</v>
      </c>
      <c r="K9" s="5"/>
      <c r="L9" s="5"/>
    </row>
    <row r="10" spans="1:12" ht="15.4" x14ac:dyDescent="0.45">
      <c r="A10" s="7" t="s">
        <v>165</v>
      </c>
      <c r="B10" s="7" t="s">
        <v>166</v>
      </c>
      <c r="C10" s="8">
        <f>DATE(2025,6,30)</f>
        <v>45838</v>
      </c>
      <c r="D10" s="9" t="s">
        <v>11</v>
      </c>
      <c r="E10" s="9" t="s">
        <v>35</v>
      </c>
      <c r="F10" s="9" t="s">
        <v>16</v>
      </c>
      <c r="G10" s="9" t="s">
        <v>140</v>
      </c>
      <c r="H10" s="10">
        <v>7682.24</v>
      </c>
      <c r="I10" s="9" t="s">
        <v>22</v>
      </c>
      <c r="J10" s="9" t="s">
        <v>141</v>
      </c>
      <c r="K10" s="5"/>
      <c r="L10" s="5"/>
    </row>
    <row r="11" spans="1:12" ht="15.4" x14ac:dyDescent="0.45">
      <c r="A11" s="7" t="s">
        <v>165</v>
      </c>
      <c r="B11" s="7" t="s">
        <v>166</v>
      </c>
      <c r="C11" s="8">
        <f>DATE(2025,6,4)</f>
        <v>45812</v>
      </c>
      <c r="D11" s="9" t="s">
        <v>48</v>
      </c>
      <c r="E11" s="9" t="s">
        <v>49</v>
      </c>
      <c r="F11" s="9" t="s">
        <v>144</v>
      </c>
      <c r="G11" s="9" t="s">
        <v>145</v>
      </c>
      <c r="H11" s="10">
        <v>1434</v>
      </c>
      <c r="I11" s="9" t="s">
        <v>23</v>
      </c>
      <c r="J11" s="9" t="s">
        <v>146</v>
      </c>
      <c r="K11" s="5"/>
      <c r="L11" s="5"/>
    </row>
    <row r="12" spans="1:12" ht="15.4" x14ac:dyDescent="0.45">
      <c r="A12" s="7" t="s">
        <v>165</v>
      </c>
      <c r="B12" s="7" t="s">
        <v>166</v>
      </c>
      <c r="C12" s="8">
        <f>DATE(2025,6,26)</f>
        <v>45834</v>
      </c>
      <c r="D12" s="9" t="s">
        <v>48</v>
      </c>
      <c r="E12" s="9" t="s">
        <v>49</v>
      </c>
      <c r="F12" s="9" t="s">
        <v>147</v>
      </c>
      <c r="G12" s="9" t="s">
        <v>148</v>
      </c>
      <c r="H12" s="10">
        <v>5268</v>
      </c>
      <c r="I12" s="9" t="s">
        <v>23</v>
      </c>
      <c r="J12" s="9" t="s">
        <v>149</v>
      </c>
      <c r="K12" s="5"/>
      <c r="L12" s="5"/>
    </row>
    <row r="13" spans="1:12" ht="15.4" x14ac:dyDescent="0.45">
      <c r="A13" s="7" t="s">
        <v>165</v>
      </c>
      <c r="B13" s="7" t="s">
        <v>166</v>
      </c>
      <c r="C13" s="8">
        <f>DATE(2025,6,30)</f>
        <v>45838</v>
      </c>
      <c r="D13" s="9" t="s">
        <v>150</v>
      </c>
      <c r="E13" s="9" t="s">
        <v>49</v>
      </c>
      <c r="F13" s="9" t="s">
        <v>151</v>
      </c>
      <c r="G13" s="9" t="s">
        <v>152</v>
      </c>
      <c r="H13" s="10">
        <v>12000</v>
      </c>
      <c r="I13" s="9" t="s">
        <v>23</v>
      </c>
      <c r="J13" s="9" t="s">
        <v>153</v>
      </c>
      <c r="K13" s="5"/>
      <c r="L13" s="5"/>
    </row>
    <row r="14" spans="1:12" ht="15.4" x14ac:dyDescent="0.45">
      <c r="A14" s="7" t="s">
        <v>165</v>
      </c>
      <c r="B14" s="7" t="s">
        <v>166</v>
      </c>
      <c r="C14" s="8">
        <f>DATE(2025,6,30)</f>
        <v>45838</v>
      </c>
      <c r="D14" s="9" t="s">
        <v>150</v>
      </c>
      <c r="E14" s="9" t="s">
        <v>49</v>
      </c>
      <c r="F14" s="9" t="s">
        <v>151</v>
      </c>
      <c r="G14" s="9" t="s">
        <v>154</v>
      </c>
      <c r="H14" s="10">
        <v>6480</v>
      </c>
      <c r="I14" s="9" t="s">
        <v>23</v>
      </c>
      <c r="J14" s="9" t="s">
        <v>155</v>
      </c>
      <c r="K14" s="5"/>
      <c r="L14" s="5"/>
    </row>
    <row r="15" spans="1:12" ht="15.4" x14ac:dyDescent="0.45">
      <c r="A15" s="7" t="s">
        <v>165</v>
      </c>
      <c r="B15" s="7" t="s">
        <v>166</v>
      </c>
      <c r="C15" s="8">
        <f>DATE(2025,6,12)</f>
        <v>45820</v>
      </c>
      <c r="D15" s="9" t="s">
        <v>13</v>
      </c>
      <c r="E15" s="9" t="s">
        <v>34</v>
      </c>
      <c r="F15" s="9" t="s">
        <v>16</v>
      </c>
      <c r="G15" s="9" t="s">
        <v>142</v>
      </c>
      <c r="H15" s="10">
        <v>2866.9</v>
      </c>
      <c r="I15" s="9" t="s">
        <v>23</v>
      </c>
      <c r="J15" s="9" t="s">
        <v>143</v>
      </c>
      <c r="K15" s="5"/>
      <c r="L15" s="5"/>
    </row>
    <row r="16" spans="1:12" ht="15.4" x14ac:dyDescent="0.45">
      <c r="A16" s="7" t="s">
        <v>165</v>
      </c>
      <c r="B16" s="7" t="s">
        <v>166</v>
      </c>
      <c r="C16" s="8">
        <f>DATE(2025,6,30)</f>
        <v>45838</v>
      </c>
      <c r="D16" s="9" t="s">
        <v>13</v>
      </c>
      <c r="E16" s="9" t="s">
        <v>34</v>
      </c>
      <c r="F16" s="9" t="s">
        <v>16</v>
      </c>
      <c r="G16" s="9" t="s">
        <v>140</v>
      </c>
      <c r="H16" s="10">
        <v>7270.27</v>
      </c>
      <c r="I16" s="9" t="s">
        <v>23</v>
      </c>
      <c r="J16" s="9" t="s">
        <v>141</v>
      </c>
      <c r="K16" s="5"/>
      <c r="L16" s="5"/>
    </row>
    <row r="17" spans="1:12" ht="15.4" x14ac:dyDescent="0.45">
      <c r="A17" s="7" t="s">
        <v>165</v>
      </c>
      <c r="B17" s="7" t="s">
        <v>166</v>
      </c>
      <c r="C17" s="8">
        <f>DATE(2025,6,19)</f>
        <v>45827</v>
      </c>
      <c r="D17" s="9" t="s">
        <v>39</v>
      </c>
      <c r="E17" s="9" t="s">
        <v>31</v>
      </c>
      <c r="F17" s="9" t="s">
        <v>156</v>
      </c>
      <c r="G17" s="9" t="s">
        <v>105</v>
      </c>
      <c r="H17" s="10">
        <v>4275.18</v>
      </c>
      <c r="I17" s="9" t="s">
        <v>23</v>
      </c>
      <c r="J17" s="9" t="s">
        <v>157</v>
      </c>
      <c r="K17" s="5"/>
      <c r="L17" s="5"/>
    </row>
    <row r="18" spans="1:12" ht="15.4" x14ac:dyDescent="0.45">
      <c r="A18" s="7" t="s">
        <v>165</v>
      </c>
      <c r="B18" s="7" t="s">
        <v>166</v>
      </c>
      <c r="C18" s="8">
        <f>DATE(2025,6,4)</f>
        <v>45812</v>
      </c>
      <c r="D18" s="9" t="s">
        <v>15</v>
      </c>
      <c r="E18" s="9" t="s">
        <v>38</v>
      </c>
      <c r="F18" s="9" t="s">
        <v>19</v>
      </c>
      <c r="G18" s="9" t="s">
        <v>168</v>
      </c>
      <c r="H18" s="10">
        <v>1334.16</v>
      </c>
      <c r="I18" s="9" t="s">
        <v>23</v>
      </c>
      <c r="J18" s="9" t="s">
        <v>158</v>
      </c>
      <c r="K18" s="5"/>
      <c r="L18" s="5"/>
    </row>
    <row r="19" spans="1:12" ht="15.4" x14ac:dyDescent="0.45">
      <c r="A19" s="7" t="s">
        <v>165</v>
      </c>
      <c r="B19" s="7" t="s">
        <v>166</v>
      </c>
      <c r="C19" s="8">
        <f>DATE(2025,6,26)</f>
        <v>45834</v>
      </c>
      <c r="D19" s="9" t="s">
        <v>15</v>
      </c>
      <c r="E19" s="9" t="s">
        <v>38</v>
      </c>
      <c r="F19" s="9" t="s">
        <v>159</v>
      </c>
      <c r="G19" s="9" t="s">
        <v>167</v>
      </c>
      <c r="H19" s="10">
        <v>2956.8</v>
      </c>
      <c r="I19" s="9" t="s">
        <v>23</v>
      </c>
      <c r="J19" s="9" t="s">
        <v>160</v>
      </c>
      <c r="K19" s="5"/>
      <c r="L19" s="5"/>
    </row>
    <row r="20" spans="1:12" ht="15.4" x14ac:dyDescent="0.45">
      <c r="A20" s="7" t="s">
        <v>165</v>
      </c>
      <c r="B20" s="7" t="s">
        <v>166</v>
      </c>
      <c r="C20" s="8">
        <f>DATE(2025,6,12)</f>
        <v>45820</v>
      </c>
      <c r="D20" s="9" t="s">
        <v>161</v>
      </c>
      <c r="E20" s="9" t="s">
        <v>36</v>
      </c>
      <c r="F20" s="9" t="s">
        <v>162</v>
      </c>
      <c r="G20" s="9" t="s">
        <v>163</v>
      </c>
      <c r="H20" s="10">
        <v>1082.57</v>
      </c>
      <c r="I20" s="9" t="s">
        <v>23</v>
      </c>
      <c r="J20" s="9" t="s">
        <v>164</v>
      </c>
      <c r="K20" s="5"/>
      <c r="L20" s="5"/>
    </row>
    <row r="21" spans="1:12" x14ac:dyDescent="0.4">
      <c r="A21" s="4"/>
      <c r="B21" s="5"/>
      <c r="C21" s="5"/>
      <c r="D21" s="5"/>
      <c r="E21" s="5"/>
      <c r="F21" s="6"/>
      <c r="G21" s="5"/>
      <c r="H21" s="5"/>
      <c r="I21" s="5"/>
      <c r="J21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9946-D7E9-4B47-9D70-2F7C9A0F4571}">
  <dimension ref="A1:L21"/>
  <sheetViews>
    <sheetView topLeftCell="C1" workbookViewId="0">
      <selection activeCell="G22" sqref="G22"/>
    </sheetView>
  </sheetViews>
  <sheetFormatPr defaultRowHeight="15" x14ac:dyDescent="0.4"/>
  <cols>
    <col min="1" max="1" width="12.77734375" bestFit="1" customWidth="1"/>
    <col min="2" max="2" width="43.38671875" bestFit="1" customWidth="1"/>
    <col min="3" max="3" width="9.77734375" bestFit="1" customWidth="1"/>
    <col min="4" max="4" width="21.609375" bestFit="1" customWidth="1"/>
    <col min="5" max="5" width="26.44140625" bestFit="1" customWidth="1"/>
    <col min="6" max="6" width="10.71875" bestFit="1" customWidth="1"/>
    <col min="8" max="8" width="9" bestFit="1" customWidth="1"/>
    <col min="10" max="10" width="20.609375" bestFit="1" customWidth="1"/>
  </cols>
  <sheetData>
    <row r="1" spans="1:12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2" ht="15.4" x14ac:dyDescent="0.45">
      <c r="A2" s="7" t="s">
        <v>165</v>
      </c>
      <c r="B2" s="7" t="s">
        <v>166</v>
      </c>
      <c r="C2" s="11">
        <f>DATE(2025,5,19)</f>
        <v>45796</v>
      </c>
      <c r="D2" s="12" t="s">
        <v>29</v>
      </c>
      <c r="E2" s="12" t="s">
        <v>34</v>
      </c>
      <c r="F2" s="12" t="s">
        <v>16</v>
      </c>
      <c r="G2" s="12" t="s">
        <v>51</v>
      </c>
      <c r="H2" s="13">
        <v>1182.9000000000001</v>
      </c>
      <c r="I2" s="12" t="s">
        <v>20</v>
      </c>
      <c r="J2" s="12" t="s">
        <v>52</v>
      </c>
      <c r="K2" s="5"/>
      <c r="L2" s="5"/>
    </row>
    <row r="3" spans="1:12" ht="15.4" x14ac:dyDescent="0.45">
      <c r="A3" s="7" t="s">
        <v>165</v>
      </c>
      <c r="B3" s="7" t="s">
        <v>166</v>
      </c>
      <c r="C3" s="11">
        <f>DATE(2025,5,1)</f>
        <v>45778</v>
      </c>
      <c r="D3" s="12" t="s">
        <v>14</v>
      </c>
      <c r="E3" s="12" t="s">
        <v>32</v>
      </c>
      <c r="F3" s="12" t="s">
        <v>18</v>
      </c>
      <c r="G3" s="12" t="s">
        <v>53</v>
      </c>
      <c r="H3" s="13">
        <v>1052.04</v>
      </c>
      <c r="I3" s="12" t="s">
        <v>21</v>
      </c>
      <c r="J3" s="12" t="s">
        <v>54</v>
      </c>
      <c r="K3" s="5"/>
      <c r="L3" s="5"/>
    </row>
    <row r="4" spans="1:12" ht="15.4" x14ac:dyDescent="0.45">
      <c r="A4" s="7" t="s">
        <v>165</v>
      </c>
      <c r="B4" s="7" t="s">
        <v>166</v>
      </c>
      <c r="C4" s="11">
        <f>DATE(2025,5,1)</f>
        <v>45778</v>
      </c>
      <c r="D4" s="12" t="s">
        <v>14</v>
      </c>
      <c r="E4" s="12" t="s">
        <v>32</v>
      </c>
      <c r="F4" s="12" t="s">
        <v>18</v>
      </c>
      <c r="G4" s="12" t="s">
        <v>55</v>
      </c>
      <c r="H4" s="13">
        <v>1296</v>
      </c>
      <c r="I4" s="12" t="s">
        <v>21</v>
      </c>
      <c r="J4" s="12" t="s">
        <v>56</v>
      </c>
      <c r="K4" s="5"/>
      <c r="L4" s="5"/>
    </row>
    <row r="5" spans="1:12" ht="15.4" x14ac:dyDescent="0.45">
      <c r="A5" s="7" t="s">
        <v>165</v>
      </c>
      <c r="B5" s="7" t="s">
        <v>166</v>
      </c>
      <c r="C5" s="11">
        <f>DATE(2025,5,15)</f>
        <v>45792</v>
      </c>
      <c r="D5" s="12" t="s">
        <v>14</v>
      </c>
      <c r="E5" s="12" t="s">
        <v>32</v>
      </c>
      <c r="F5" s="12" t="s">
        <v>28</v>
      </c>
      <c r="G5" s="12" t="s">
        <v>57</v>
      </c>
      <c r="H5" s="13">
        <v>3148.03</v>
      </c>
      <c r="I5" s="12" t="s">
        <v>21</v>
      </c>
      <c r="J5" s="12" t="s">
        <v>58</v>
      </c>
      <c r="K5" s="5"/>
      <c r="L5" s="5"/>
    </row>
    <row r="6" spans="1:12" ht="15.4" x14ac:dyDescent="0.45">
      <c r="A6" s="7" t="s">
        <v>165</v>
      </c>
      <c r="B6" s="7" t="s">
        <v>166</v>
      </c>
      <c r="C6" s="11">
        <f>DATE(2025,5,19)</f>
        <v>45796</v>
      </c>
      <c r="D6" s="12" t="s">
        <v>45</v>
      </c>
      <c r="E6" s="12" t="s">
        <v>32</v>
      </c>
      <c r="F6" s="12" t="s">
        <v>30</v>
      </c>
      <c r="G6" s="12" t="s">
        <v>59</v>
      </c>
      <c r="H6" s="13">
        <v>1860</v>
      </c>
      <c r="I6" s="12" t="s">
        <v>21</v>
      </c>
      <c r="J6" s="12" t="s">
        <v>60</v>
      </c>
      <c r="K6" s="5"/>
      <c r="L6" s="5"/>
    </row>
    <row r="7" spans="1:12" ht="15.4" x14ac:dyDescent="0.45">
      <c r="A7" s="7" t="s">
        <v>165</v>
      </c>
      <c r="B7" s="7" t="s">
        <v>166</v>
      </c>
      <c r="C7" s="11">
        <f>DATE(2025,5,19)</f>
        <v>45796</v>
      </c>
      <c r="D7" s="12" t="s">
        <v>45</v>
      </c>
      <c r="E7" s="12" t="s">
        <v>32</v>
      </c>
      <c r="F7" s="12" t="s">
        <v>30</v>
      </c>
      <c r="G7" s="12" t="s">
        <v>61</v>
      </c>
      <c r="H7" s="13">
        <v>1939.2</v>
      </c>
      <c r="I7" s="12" t="s">
        <v>21</v>
      </c>
      <c r="J7" s="12" t="s">
        <v>62</v>
      </c>
      <c r="K7" s="5"/>
      <c r="L7" s="5"/>
    </row>
    <row r="8" spans="1:12" ht="15.4" x14ac:dyDescent="0.45">
      <c r="A8" s="7" t="s">
        <v>165</v>
      </c>
      <c r="B8" s="7" t="s">
        <v>166</v>
      </c>
      <c r="C8" s="11">
        <f>DATE(2025,5,19)</f>
        <v>45796</v>
      </c>
      <c r="D8" s="12" t="s">
        <v>11</v>
      </c>
      <c r="E8" s="12" t="s">
        <v>35</v>
      </c>
      <c r="F8" s="12" t="s">
        <v>16</v>
      </c>
      <c r="G8" s="12" t="s">
        <v>51</v>
      </c>
      <c r="H8" s="13">
        <v>2550.7800000000002</v>
      </c>
      <c r="I8" s="12" t="s">
        <v>22</v>
      </c>
      <c r="J8" s="12" t="s">
        <v>63</v>
      </c>
      <c r="K8" s="5"/>
      <c r="L8" s="5"/>
    </row>
    <row r="9" spans="1:12" ht="15.4" x14ac:dyDescent="0.45">
      <c r="A9" s="7" t="s">
        <v>165</v>
      </c>
      <c r="B9" s="7" t="s">
        <v>166</v>
      </c>
      <c r="C9" s="11">
        <f>DATE(2025,5,19)</f>
        <v>45796</v>
      </c>
      <c r="D9" s="12" t="s">
        <v>11</v>
      </c>
      <c r="E9" s="12" t="s">
        <v>35</v>
      </c>
      <c r="F9" s="12" t="s">
        <v>16</v>
      </c>
      <c r="G9" s="12" t="s">
        <v>51</v>
      </c>
      <c r="H9" s="13">
        <v>3098.58</v>
      </c>
      <c r="I9" s="12" t="s">
        <v>22</v>
      </c>
      <c r="J9" s="12" t="s">
        <v>52</v>
      </c>
      <c r="K9" s="5"/>
      <c r="L9" s="5"/>
    </row>
    <row r="10" spans="1:12" ht="15.4" x14ac:dyDescent="0.45">
      <c r="A10" s="7" t="s">
        <v>165</v>
      </c>
      <c r="B10" s="7" t="s">
        <v>166</v>
      </c>
      <c r="C10" s="11">
        <f>DATE(2025,5,8)</f>
        <v>45785</v>
      </c>
      <c r="D10" s="12" t="s">
        <v>46</v>
      </c>
      <c r="E10" s="12" t="s">
        <v>31</v>
      </c>
      <c r="F10" s="12" t="s">
        <v>64</v>
      </c>
      <c r="G10" s="12" t="s">
        <v>65</v>
      </c>
      <c r="H10" s="13">
        <v>5170</v>
      </c>
      <c r="I10" s="12" t="s">
        <v>23</v>
      </c>
      <c r="J10" s="12" t="s">
        <v>66</v>
      </c>
      <c r="K10" s="5"/>
      <c r="L10" s="5"/>
    </row>
    <row r="11" spans="1:12" ht="15.4" x14ac:dyDescent="0.45">
      <c r="A11" s="7" t="s">
        <v>165</v>
      </c>
      <c r="B11" s="7" t="s">
        <v>166</v>
      </c>
      <c r="C11" s="11">
        <f>DATE(2025,5,8)</f>
        <v>45785</v>
      </c>
      <c r="D11" s="12" t="s">
        <v>48</v>
      </c>
      <c r="E11" s="12" t="s">
        <v>49</v>
      </c>
      <c r="F11" s="12" t="s">
        <v>50</v>
      </c>
      <c r="G11" s="12" t="s">
        <v>67</v>
      </c>
      <c r="H11" s="13">
        <v>7200</v>
      </c>
      <c r="I11" s="12" t="s">
        <v>23</v>
      </c>
      <c r="J11" s="12" t="s">
        <v>68</v>
      </c>
      <c r="K11" s="5"/>
      <c r="L11" s="5"/>
    </row>
    <row r="12" spans="1:12" ht="15.4" x14ac:dyDescent="0.45">
      <c r="A12" s="7" t="s">
        <v>165</v>
      </c>
      <c r="B12" s="7" t="s">
        <v>166</v>
      </c>
      <c r="C12" s="11">
        <f>DATE(2025,5,19)</f>
        <v>45796</v>
      </c>
      <c r="D12" s="12" t="s">
        <v>13</v>
      </c>
      <c r="E12" s="12" t="s">
        <v>34</v>
      </c>
      <c r="F12" s="12" t="s">
        <v>16</v>
      </c>
      <c r="G12" s="12" t="s">
        <v>51</v>
      </c>
      <c r="H12" s="13">
        <v>3559.55</v>
      </c>
      <c r="I12" s="12" t="s">
        <v>23</v>
      </c>
      <c r="J12" s="12" t="s">
        <v>52</v>
      </c>
      <c r="K12" s="5"/>
      <c r="L12" s="5"/>
    </row>
    <row r="13" spans="1:12" ht="15.4" x14ac:dyDescent="0.45">
      <c r="A13" s="7" t="s">
        <v>165</v>
      </c>
      <c r="B13" s="7" t="s">
        <v>166</v>
      </c>
      <c r="C13" s="11">
        <f>DATE(2025,5,19)</f>
        <v>45796</v>
      </c>
      <c r="D13" s="12" t="s">
        <v>13</v>
      </c>
      <c r="E13" s="12" t="s">
        <v>34</v>
      </c>
      <c r="F13" s="12" t="s">
        <v>16</v>
      </c>
      <c r="G13" s="12" t="s">
        <v>51</v>
      </c>
      <c r="H13" s="13">
        <v>4327.2</v>
      </c>
      <c r="I13" s="12" t="s">
        <v>23</v>
      </c>
      <c r="J13" s="12" t="s">
        <v>52</v>
      </c>
      <c r="K13" s="5"/>
      <c r="L13" s="5"/>
    </row>
    <row r="14" spans="1:12" ht="15.4" x14ac:dyDescent="0.45">
      <c r="A14" s="7" t="s">
        <v>165</v>
      </c>
      <c r="B14" s="7" t="s">
        <v>166</v>
      </c>
      <c r="C14" s="11">
        <f>DATE(2025,5,8)</f>
        <v>45785</v>
      </c>
      <c r="D14" s="12" t="s">
        <v>39</v>
      </c>
      <c r="E14" s="12" t="s">
        <v>31</v>
      </c>
      <c r="F14" s="12" t="s">
        <v>24</v>
      </c>
      <c r="G14" s="12" t="s">
        <v>69</v>
      </c>
      <c r="H14" s="13">
        <v>3848.94</v>
      </c>
      <c r="I14" s="12" t="s">
        <v>23</v>
      </c>
      <c r="J14" s="12" t="s">
        <v>70</v>
      </c>
      <c r="K14" s="5"/>
      <c r="L14" s="5"/>
    </row>
    <row r="15" spans="1:12" ht="15.4" x14ac:dyDescent="0.45">
      <c r="A15" s="7" t="s">
        <v>165</v>
      </c>
      <c r="B15" s="7" t="s">
        <v>166</v>
      </c>
      <c r="C15" s="11">
        <f>DATE(2025,5,29)</f>
        <v>45806</v>
      </c>
      <c r="D15" s="12" t="s">
        <v>39</v>
      </c>
      <c r="E15" s="12" t="s">
        <v>31</v>
      </c>
      <c r="F15" s="12" t="s">
        <v>24</v>
      </c>
      <c r="G15" s="12" t="s">
        <v>71</v>
      </c>
      <c r="H15" s="13">
        <v>5400</v>
      </c>
      <c r="I15" s="12" t="s">
        <v>23</v>
      </c>
      <c r="J15" s="12" t="s">
        <v>72</v>
      </c>
      <c r="K15" s="5"/>
      <c r="L15" s="5"/>
    </row>
    <row r="16" spans="1:12" ht="15.4" x14ac:dyDescent="0.45">
      <c r="A16" s="7" t="s">
        <v>165</v>
      </c>
      <c r="B16" s="7" t="s">
        <v>166</v>
      </c>
      <c r="C16" s="11">
        <f>DATE(2025,5,15)</f>
        <v>45792</v>
      </c>
      <c r="D16" s="12" t="s">
        <v>41</v>
      </c>
      <c r="E16" s="12" t="s">
        <v>36</v>
      </c>
      <c r="F16" s="12" t="s">
        <v>18</v>
      </c>
      <c r="G16" s="12" t="s">
        <v>73</v>
      </c>
      <c r="H16" s="13">
        <v>1815.6</v>
      </c>
      <c r="I16" s="12" t="s">
        <v>23</v>
      </c>
      <c r="J16" s="12" t="s">
        <v>74</v>
      </c>
      <c r="K16" s="5"/>
      <c r="L16" s="5"/>
    </row>
    <row r="17" spans="1:12" ht="15.4" x14ac:dyDescent="0.45">
      <c r="A17" s="7" t="s">
        <v>165</v>
      </c>
      <c r="B17" s="7" t="s">
        <v>166</v>
      </c>
      <c r="C17" s="11">
        <f>DATE(2025,5,29)</f>
        <v>45806</v>
      </c>
      <c r="D17" s="12" t="s">
        <v>42</v>
      </c>
      <c r="E17" s="12" t="s">
        <v>43</v>
      </c>
      <c r="F17" s="12" t="s">
        <v>18</v>
      </c>
      <c r="G17" s="12" t="s">
        <v>75</v>
      </c>
      <c r="H17" s="13">
        <v>4230</v>
      </c>
      <c r="I17" s="12" t="s">
        <v>23</v>
      </c>
      <c r="J17" s="12" t="s">
        <v>76</v>
      </c>
      <c r="K17" s="5"/>
      <c r="L17" s="5"/>
    </row>
    <row r="18" spans="1:12" ht="15.4" x14ac:dyDescent="0.45">
      <c r="A18" s="7" t="s">
        <v>165</v>
      </c>
      <c r="B18" s="7" t="s">
        <v>166</v>
      </c>
      <c r="C18" s="11">
        <f>DATE(2025,5,15)</f>
        <v>45792</v>
      </c>
      <c r="D18" s="12" t="s">
        <v>27</v>
      </c>
      <c r="E18" s="12" t="s">
        <v>33</v>
      </c>
      <c r="F18" s="12" t="s">
        <v>77</v>
      </c>
      <c r="G18" s="12" t="s">
        <v>78</v>
      </c>
      <c r="H18" s="13">
        <v>4122</v>
      </c>
      <c r="I18" s="12" t="s">
        <v>23</v>
      </c>
      <c r="J18" s="12" t="s">
        <v>79</v>
      </c>
      <c r="K18" s="5"/>
      <c r="L18" s="5"/>
    </row>
    <row r="19" spans="1:12" ht="15.4" x14ac:dyDescent="0.45">
      <c r="A19" s="7" t="s">
        <v>165</v>
      </c>
      <c r="B19" s="7" t="s">
        <v>166</v>
      </c>
      <c r="C19" s="11">
        <f>DATE(2025,5,19)</f>
        <v>45796</v>
      </c>
      <c r="D19" s="12" t="s">
        <v>27</v>
      </c>
      <c r="E19" s="12" t="s">
        <v>33</v>
      </c>
      <c r="F19" s="12" t="s">
        <v>18</v>
      </c>
      <c r="G19" s="12" t="s">
        <v>80</v>
      </c>
      <c r="H19" s="13">
        <v>2448</v>
      </c>
      <c r="I19" s="12" t="s">
        <v>23</v>
      </c>
      <c r="J19" s="12" t="s">
        <v>81</v>
      </c>
      <c r="K19" s="5"/>
      <c r="L19" s="5"/>
    </row>
    <row r="20" spans="1:12" ht="15.4" x14ac:dyDescent="0.45">
      <c r="A20" s="7" t="s">
        <v>165</v>
      </c>
      <c r="B20" s="7" t="s">
        <v>166</v>
      </c>
      <c r="C20" s="11">
        <f>DATE(2025,5,19)</f>
        <v>45796</v>
      </c>
      <c r="D20" s="12" t="s">
        <v>27</v>
      </c>
      <c r="E20" s="12" t="s">
        <v>33</v>
      </c>
      <c r="F20" s="12" t="s">
        <v>18</v>
      </c>
      <c r="G20" s="12" t="s">
        <v>82</v>
      </c>
      <c r="H20" s="13">
        <v>1680</v>
      </c>
      <c r="I20" s="12" t="s">
        <v>23</v>
      </c>
      <c r="J20" s="12" t="s">
        <v>83</v>
      </c>
      <c r="K20" s="5"/>
      <c r="L20" s="5"/>
    </row>
    <row r="21" spans="1:12" ht="15.4" x14ac:dyDescent="0.45">
      <c r="A21" s="7" t="s">
        <v>165</v>
      </c>
      <c r="B21" s="7" t="s">
        <v>166</v>
      </c>
      <c r="C21" s="11">
        <f>DATE(2025,5,19)</f>
        <v>45796</v>
      </c>
      <c r="D21" s="12" t="s">
        <v>27</v>
      </c>
      <c r="E21" s="12" t="s">
        <v>33</v>
      </c>
      <c r="F21" s="12" t="s">
        <v>16</v>
      </c>
      <c r="G21" s="12" t="s">
        <v>84</v>
      </c>
      <c r="H21" s="13">
        <v>1123.0999999999999</v>
      </c>
      <c r="I21" s="12" t="s">
        <v>23</v>
      </c>
      <c r="J21" s="12" t="s">
        <v>52</v>
      </c>
      <c r="K21" s="5"/>
      <c r="L21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F531-A80D-4488-9B7C-1C46275130E3}">
  <dimension ref="A1:K22"/>
  <sheetViews>
    <sheetView workbookViewId="0">
      <selection activeCell="G19" sqref="G19"/>
    </sheetView>
  </sheetViews>
  <sheetFormatPr defaultRowHeight="15" x14ac:dyDescent="0.4"/>
  <cols>
    <col min="1" max="1" width="12.77734375" bestFit="1" customWidth="1"/>
    <col min="3" max="3" width="9.71875" bestFit="1" customWidth="1"/>
    <col min="4" max="4" width="21.38671875" bestFit="1" customWidth="1"/>
    <col min="5" max="5" width="28.5" bestFit="1" customWidth="1"/>
    <col min="6" max="6" width="11.71875" bestFit="1" customWidth="1"/>
    <col min="8" max="8" width="11.71875" bestFit="1" customWidth="1"/>
    <col min="9" max="9" width="10.33203125" bestFit="1" customWidth="1"/>
    <col min="11" max="11" width="15.0546875" bestFit="1" customWidth="1"/>
  </cols>
  <sheetData>
    <row r="1" spans="1:11" x14ac:dyDescent="0.4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</row>
    <row r="2" spans="1:11" ht="15.4" x14ac:dyDescent="0.45">
      <c r="A2" s="7" t="s">
        <v>165</v>
      </c>
      <c r="B2" s="7" t="s">
        <v>166</v>
      </c>
      <c r="C2" s="11">
        <f>DATE(2025,4,7)</f>
        <v>45754</v>
      </c>
      <c r="D2" s="12" t="s">
        <v>25</v>
      </c>
      <c r="E2" s="12" t="s">
        <v>31</v>
      </c>
      <c r="F2" s="12" t="s">
        <v>26</v>
      </c>
      <c r="G2" s="12" t="s">
        <v>85</v>
      </c>
      <c r="H2" s="13">
        <v>1533.96</v>
      </c>
      <c r="I2" s="12" t="s">
        <v>20</v>
      </c>
      <c r="J2" s="12" t="s">
        <v>86</v>
      </c>
      <c r="K2" s="5"/>
    </row>
    <row r="3" spans="1:11" ht="15.4" x14ac:dyDescent="0.45">
      <c r="A3" s="7" t="s">
        <v>165</v>
      </c>
      <c r="B3" s="7" t="s">
        <v>166</v>
      </c>
      <c r="C3" s="11">
        <f>DATE(2025,4,17)</f>
        <v>45764</v>
      </c>
      <c r="D3" s="12" t="s">
        <v>25</v>
      </c>
      <c r="E3" s="12" t="s">
        <v>31</v>
      </c>
      <c r="F3" s="12" t="s">
        <v>26</v>
      </c>
      <c r="G3" s="12" t="s">
        <v>87</v>
      </c>
      <c r="H3" s="13">
        <v>1533.96</v>
      </c>
      <c r="I3" s="12" t="s">
        <v>20</v>
      </c>
      <c r="J3" s="12" t="s">
        <v>88</v>
      </c>
      <c r="K3" s="5"/>
    </row>
    <row r="4" spans="1:11" ht="15.4" x14ac:dyDescent="0.45">
      <c r="A4" s="7" t="s">
        <v>165</v>
      </c>
      <c r="B4" s="7" t="s">
        <v>166</v>
      </c>
      <c r="C4" s="11">
        <f>DATE(2025,4,2)</f>
        <v>45749</v>
      </c>
      <c r="D4" s="12" t="s">
        <v>14</v>
      </c>
      <c r="E4" s="12" t="s">
        <v>32</v>
      </c>
      <c r="F4" s="12" t="s">
        <v>18</v>
      </c>
      <c r="G4" s="12" t="s">
        <v>89</v>
      </c>
      <c r="H4" s="13">
        <v>1296</v>
      </c>
      <c r="I4" s="12" t="s">
        <v>21</v>
      </c>
      <c r="J4" s="12" t="s">
        <v>90</v>
      </c>
      <c r="K4" s="5"/>
    </row>
    <row r="5" spans="1:11" ht="15.4" x14ac:dyDescent="0.45">
      <c r="A5" s="7" t="s">
        <v>165</v>
      </c>
      <c r="B5" s="7" t="s">
        <v>166</v>
      </c>
      <c r="C5" s="11">
        <f>DATE(2025,4,17)</f>
        <v>45764</v>
      </c>
      <c r="D5" s="12" t="s">
        <v>14</v>
      </c>
      <c r="E5" s="12" t="s">
        <v>32</v>
      </c>
      <c r="F5" s="12" t="s">
        <v>28</v>
      </c>
      <c r="G5" s="12" t="s">
        <v>91</v>
      </c>
      <c r="H5" s="13">
        <v>3148.03</v>
      </c>
      <c r="I5" s="12" t="s">
        <v>21</v>
      </c>
      <c r="J5" s="12" t="s">
        <v>92</v>
      </c>
      <c r="K5" s="5"/>
    </row>
    <row r="6" spans="1:11" ht="15.4" x14ac:dyDescent="0.45">
      <c r="A6" s="7" t="s">
        <v>165</v>
      </c>
      <c r="B6" s="7" t="s">
        <v>166</v>
      </c>
      <c r="C6" s="11">
        <f>DATE(2025,4,7)</f>
        <v>45754</v>
      </c>
      <c r="D6" s="12" t="s">
        <v>10</v>
      </c>
      <c r="E6" s="12" t="s">
        <v>37</v>
      </c>
      <c r="F6" s="12" t="s">
        <v>93</v>
      </c>
      <c r="G6" s="12" t="s">
        <v>94</v>
      </c>
      <c r="H6" s="13">
        <v>6000</v>
      </c>
      <c r="I6" s="12" t="s">
        <v>21</v>
      </c>
      <c r="J6" s="12" t="s">
        <v>95</v>
      </c>
      <c r="K6" s="5"/>
    </row>
    <row r="7" spans="1:11" ht="15.4" x14ac:dyDescent="0.45">
      <c r="A7" s="7" t="s">
        <v>165</v>
      </c>
      <c r="B7" s="7" t="s">
        <v>166</v>
      </c>
      <c r="C7" s="11">
        <f>DATE(2025,4,17)</f>
        <v>45764</v>
      </c>
      <c r="D7" s="12" t="s">
        <v>44</v>
      </c>
      <c r="E7" s="12" t="s">
        <v>34</v>
      </c>
      <c r="F7" s="12" t="s">
        <v>16</v>
      </c>
      <c r="G7" s="12" t="s">
        <v>96</v>
      </c>
      <c r="H7" s="13">
        <v>3150.46</v>
      </c>
      <c r="I7" s="12" t="s">
        <v>22</v>
      </c>
      <c r="J7" s="12" t="s">
        <v>97</v>
      </c>
      <c r="K7" s="5"/>
    </row>
    <row r="8" spans="1:11" ht="15.4" x14ac:dyDescent="0.45">
      <c r="A8" s="7" t="s">
        <v>165</v>
      </c>
      <c r="B8" s="7" t="s">
        <v>166</v>
      </c>
      <c r="C8" s="11">
        <f>DATE(2025,4,17)</f>
        <v>45764</v>
      </c>
      <c r="D8" s="12" t="s">
        <v>11</v>
      </c>
      <c r="E8" s="12" t="s">
        <v>35</v>
      </c>
      <c r="F8" s="12" t="s">
        <v>16</v>
      </c>
      <c r="G8" s="12" t="s">
        <v>96</v>
      </c>
      <c r="H8" s="13">
        <v>4873.97</v>
      </c>
      <c r="I8" s="12" t="s">
        <v>22</v>
      </c>
      <c r="J8" s="12" t="s">
        <v>97</v>
      </c>
      <c r="K8" s="5"/>
    </row>
    <row r="9" spans="1:11" ht="15.4" x14ac:dyDescent="0.45">
      <c r="A9" s="7" t="s">
        <v>165</v>
      </c>
      <c r="B9" s="7" t="s">
        <v>166</v>
      </c>
      <c r="C9" s="11">
        <f>DATE(2025,4,7)</f>
        <v>45754</v>
      </c>
      <c r="D9" s="12" t="s">
        <v>12</v>
      </c>
      <c r="E9" s="12" t="s">
        <v>37</v>
      </c>
      <c r="F9" s="12" t="s">
        <v>17</v>
      </c>
      <c r="G9" s="12" t="s">
        <v>98</v>
      </c>
      <c r="H9" s="13">
        <v>36250</v>
      </c>
      <c r="I9" s="12" t="s">
        <v>22</v>
      </c>
      <c r="J9" s="12" t="s">
        <v>99</v>
      </c>
      <c r="K9" s="5"/>
    </row>
    <row r="10" spans="1:11" ht="15.4" x14ac:dyDescent="0.45">
      <c r="A10" s="7" t="s">
        <v>165</v>
      </c>
      <c r="B10" s="7" t="s">
        <v>166</v>
      </c>
      <c r="C10" s="11">
        <f>DATE(2025,4,7)</f>
        <v>45754</v>
      </c>
      <c r="D10" s="12" t="s">
        <v>46</v>
      </c>
      <c r="E10" s="12" t="s">
        <v>31</v>
      </c>
      <c r="F10" s="12" t="s">
        <v>47</v>
      </c>
      <c r="G10" s="12" t="s">
        <v>100</v>
      </c>
      <c r="H10" s="13">
        <v>4941.18</v>
      </c>
      <c r="I10" s="12" t="s">
        <v>23</v>
      </c>
      <c r="J10" s="12" t="s">
        <v>101</v>
      </c>
      <c r="K10" s="5"/>
    </row>
    <row r="11" spans="1:11" ht="15.4" x14ac:dyDescent="0.45">
      <c r="A11" s="7" t="s">
        <v>165</v>
      </c>
      <c r="B11" s="7" t="s">
        <v>166</v>
      </c>
      <c r="C11" s="11">
        <f>DATE(2025,4,17)</f>
        <v>45764</v>
      </c>
      <c r="D11" s="12" t="s">
        <v>13</v>
      </c>
      <c r="E11" s="12" t="s">
        <v>34</v>
      </c>
      <c r="F11" s="12" t="s">
        <v>16</v>
      </c>
      <c r="G11" s="12" t="s">
        <v>96</v>
      </c>
      <c r="H11" s="13">
        <v>9285.94</v>
      </c>
      <c r="I11" s="12" t="s">
        <v>23</v>
      </c>
      <c r="J11" s="12" t="s">
        <v>97</v>
      </c>
      <c r="K11" s="5"/>
    </row>
    <row r="12" spans="1:11" ht="15.4" x14ac:dyDescent="0.45">
      <c r="A12" s="7" t="s">
        <v>165</v>
      </c>
      <c r="B12" s="7" t="s">
        <v>166</v>
      </c>
      <c r="C12" s="11">
        <f>DATE(2025,4,17)</f>
        <v>45764</v>
      </c>
      <c r="D12" s="12" t="s">
        <v>13</v>
      </c>
      <c r="E12" s="12" t="s">
        <v>34</v>
      </c>
      <c r="F12" s="12" t="s">
        <v>16</v>
      </c>
      <c r="G12" s="12" t="s">
        <v>96</v>
      </c>
      <c r="H12" s="13">
        <v>2999.2</v>
      </c>
      <c r="I12" s="12" t="s">
        <v>23</v>
      </c>
      <c r="J12" s="12" t="s">
        <v>102</v>
      </c>
      <c r="K12" s="5"/>
    </row>
    <row r="13" spans="1:11" ht="15.4" x14ac:dyDescent="0.45">
      <c r="A13" s="7" t="s">
        <v>165</v>
      </c>
      <c r="B13" s="7" t="s">
        <v>166</v>
      </c>
      <c r="C13" s="11">
        <f>DATE(2025,4,17)</f>
        <v>45764</v>
      </c>
      <c r="D13" s="12" t="s">
        <v>39</v>
      </c>
      <c r="E13" s="12" t="s">
        <v>31</v>
      </c>
      <c r="F13" s="12" t="s">
        <v>24</v>
      </c>
      <c r="G13" s="12" t="s">
        <v>103</v>
      </c>
      <c r="H13" s="13">
        <v>1260</v>
      </c>
      <c r="I13" s="12" t="s">
        <v>23</v>
      </c>
      <c r="J13" s="12" t="s">
        <v>104</v>
      </c>
      <c r="K13" s="5"/>
    </row>
    <row r="14" spans="1:11" ht="15.4" x14ac:dyDescent="0.45">
      <c r="A14" s="7" t="s">
        <v>165</v>
      </c>
      <c r="B14" s="7" t="s">
        <v>166</v>
      </c>
      <c r="C14" s="11">
        <f>DATE(2025,4,17)</f>
        <v>45764</v>
      </c>
      <c r="D14" s="12" t="s">
        <v>39</v>
      </c>
      <c r="E14" s="12" t="s">
        <v>31</v>
      </c>
      <c r="F14" s="12" t="s">
        <v>40</v>
      </c>
      <c r="G14" s="12" t="s">
        <v>105</v>
      </c>
      <c r="H14" s="13">
        <v>7200</v>
      </c>
      <c r="I14" s="12" t="s">
        <v>23</v>
      </c>
      <c r="J14" s="12" t="s">
        <v>106</v>
      </c>
      <c r="K14" s="5"/>
    </row>
    <row r="15" spans="1:11" ht="15.4" x14ac:dyDescent="0.45">
      <c r="A15" s="7" t="s">
        <v>165</v>
      </c>
      <c r="B15" s="7" t="s">
        <v>166</v>
      </c>
      <c r="C15" s="11">
        <f>DATE(2025,4,30)</f>
        <v>45777</v>
      </c>
      <c r="D15" s="12" t="s">
        <v>15</v>
      </c>
      <c r="E15" s="12" t="s">
        <v>38</v>
      </c>
      <c r="F15" s="12" t="s">
        <v>19</v>
      </c>
      <c r="G15" s="12" t="s">
        <v>107</v>
      </c>
      <c r="H15" s="13">
        <v>1569.6</v>
      </c>
      <c r="I15" s="12" t="s">
        <v>23</v>
      </c>
      <c r="J15" s="12" t="s">
        <v>108</v>
      </c>
      <c r="K15" s="5"/>
    </row>
    <row r="16" spans="1:11" ht="15.4" x14ac:dyDescent="0.45">
      <c r="A16" s="7" t="s">
        <v>165</v>
      </c>
      <c r="B16" s="7" t="s">
        <v>166</v>
      </c>
      <c r="C16" s="11">
        <f>DATE(2025,4,2)</f>
        <v>45749</v>
      </c>
      <c r="D16" s="12" t="s">
        <v>27</v>
      </c>
      <c r="E16" s="12" t="s">
        <v>33</v>
      </c>
      <c r="F16" s="12" t="s">
        <v>18</v>
      </c>
      <c r="G16" s="12" t="s">
        <v>109</v>
      </c>
      <c r="H16" s="13">
        <v>3326.78</v>
      </c>
      <c r="I16" s="12" t="s">
        <v>23</v>
      </c>
      <c r="J16" s="12" t="s">
        <v>110</v>
      </c>
      <c r="K16" s="5"/>
    </row>
    <row r="17" spans="1:11" ht="15.4" x14ac:dyDescent="0.45">
      <c r="A17" s="7" t="s">
        <v>165</v>
      </c>
      <c r="B17" s="7" t="s">
        <v>166</v>
      </c>
      <c r="C17" s="11">
        <f>DATE(2025,4,2)</f>
        <v>45749</v>
      </c>
      <c r="D17" s="12" t="s">
        <v>27</v>
      </c>
      <c r="E17" s="12" t="s">
        <v>33</v>
      </c>
      <c r="F17" s="12" t="s">
        <v>18</v>
      </c>
      <c r="G17" s="12" t="s">
        <v>111</v>
      </c>
      <c r="H17" s="13">
        <v>3070.88</v>
      </c>
      <c r="I17" s="12" t="s">
        <v>23</v>
      </c>
      <c r="J17" s="12" t="s">
        <v>112</v>
      </c>
      <c r="K17" s="5"/>
    </row>
    <row r="18" spans="1:11" ht="15.4" x14ac:dyDescent="0.45">
      <c r="A18" s="7" t="s">
        <v>165</v>
      </c>
      <c r="B18" s="7" t="s">
        <v>166</v>
      </c>
      <c r="C18" s="11">
        <f>DATE(2025,4,2)</f>
        <v>45749</v>
      </c>
      <c r="D18" s="12" t="s">
        <v>27</v>
      </c>
      <c r="E18" s="12" t="s">
        <v>33</v>
      </c>
      <c r="F18" s="12" t="s">
        <v>18</v>
      </c>
      <c r="G18" s="12" t="s">
        <v>113</v>
      </c>
      <c r="H18" s="13">
        <v>1311.18</v>
      </c>
      <c r="I18" s="12" t="s">
        <v>23</v>
      </c>
      <c r="J18" s="12" t="s">
        <v>114</v>
      </c>
      <c r="K18" s="5"/>
    </row>
    <row r="19" spans="1:11" ht="15.4" x14ac:dyDescent="0.45">
      <c r="A19" s="7" t="s">
        <v>165</v>
      </c>
      <c r="B19" s="7" t="s">
        <v>166</v>
      </c>
      <c r="C19" s="11">
        <f>DATE(2025,4,2)</f>
        <v>45749</v>
      </c>
      <c r="D19" s="12" t="s">
        <v>27</v>
      </c>
      <c r="E19" s="12" t="s">
        <v>33</v>
      </c>
      <c r="F19" s="12" t="s">
        <v>18</v>
      </c>
      <c r="G19" s="12" t="s">
        <v>115</v>
      </c>
      <c r="H19" s="13">
        <v>33253.879999999997</v>
      </c>
      <c r="I19" s="12" t="s">
        <v>23</v>
      </c>
      <c r="J19" s="12" t="s">
        <v>116</v>
      </c>
      <c r="K19" s="5"/>
    </row>
    <row r="20" spans="1:11" ht="15.4" x14ac:dyDescent="0.45">
      <c r="A20" s="7" t="s">
        <v>165</v>
      </c>
      <c r="B20" s="7" t="s">
        <v>166</v>
      </c>
      <c r="C20" s="11">
        <f>DATE(2025,4,30)</f>
        <v>45777</v>
      </c>
      <c r="D20" s="12" t="s">
        <v>27</v>
      </c>
      <c r="E20" s="12" t="s">
        <v>33</v>
      </c>
      <c r="F20" s="12" t="s">
        <v>28</v>
      </c>
      <c r="G20" s="12" t="s">
        <v>117</v>
      </c>
      <c r="H20" s="13">
        <v>1504.48</v>
      </c>
      <c r="I20" s="12" t="s">
        <v>23</v>
      </c>
      <c r="J20" s="12" t="s">
        <v>118</v>
      </c>
      <c r="K20" s="5"/>
    </row>
    <row r="21" spans="1:11" ht="15.4" x14ac:dyDescent="0.45">
      <c r="A21" s="7" t="s">
        <v>165</v>
      </c>
      <c r="B21" s="7" t="s">
        <v>166</v>
      </c>
      <c r="C21" s="11">
        <f>DATE(2025,4,30)</f>
        <v>45777</v>
      </c>
      <c r="D21" s="12" t="s">
        <v>27</v>
      </c>
      <c r="E21" s="12" t="s">
        <v>33</v>
      </c>
      <c r="F21" s="12" t="s">
        <v>28</v>
      </c>
      <c r="G21" s="12" t="s">
        <v>119</v>
      </c>
      <c r="H21" s="13">
        <v>45287.42</v>
      </c>
      <c r="I21" s="12" t="s">
        <v>23</v>
      </c>
      <c r="J21" s="12" t="s">
        <v>120</v>
      </c>
      <c r="K21" s="5"/>
    </row>
    <row r="22" spans="1:11" ht="15.4" x14ac:dyDescent="0.45">
      <c r="A22" s="7" t="s">
        <v>165</v>
      </c>
      <c r="B22" s="7" t="s">
        <v>166</v>
      </c>
      <c r="C22" s="11">
        <f>DATE(2025,4,30)</f>
        <v>45777</v>
      </c>
      <c r="D22" s="12" t="s">
        <v>27</v>
      </c>
      <c r="E22" s="12" t="s">
        <v>33</v>
      </c>
      <c r="F22" s="12" t="s">
        <v>28</v>
      </c>
      <c r="G22" s="12" t="s">
        <v>121</v>
      </c>
      <c r="H22" s="13">
        <v>38894.43</v>
      </c>
      <c r="I22" s="12" t="s">
        <v>23</v>
      </c>
      <c r="J22" s="12" t="s">
        <v>122</v>
      </c>
      <c r="K2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Date xmlns="87c87ba5-d07f-475d-88c9-dd8ce55494ce" xsi:nil="true"/>
    <TaxCatchAll xmlns="da565c07-dda8-49d0-af77-97162e211c3a" xsi:nil="true"/>
    <URL xmlns="http://schemas.microsoft.com/sharepoint/v3">
      <Url xsi:nil="true"/>
      <Description xsi:nil="true"/>
    </URL>
    <Retention_x0020_Date xmlns="87c87ba5-d07f-475d-88c9-dd8ce55494ce" xsi:nil="true"/>
    <lcf76f155ced4ddcb4097134ff3c332f xmlns="87c87ba5-d07f-475d-88c9-dd8ce55494ce">
      <Terms xmlns="http://schemas.microsoft.com/office/infopath/2007/PartnerControls"/>
    </lcf76f155ced4ddcb4097134ff3c332f>
    <_dlc_DocId xmlns="da565c07-dda8-49d0-af77-97162e211c3a">AD75TJCKWPSD-255675493-61641</_dlc_DocId>
    <_dlc_DocIdUrl xmlns="da565c07-dda8-49d0-af77-97162e211c3a">
      <Url>https://htagovuk.sharepoint.com/sites/edrms/groups/_layouts/15/DocIdRedir.aspx?ID=AD75TJCKWPSD-255675493-61641</Url>
      <Description>AD75TJCKWPSD-255675493-61641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- Select Type -" ma:contentTypeID="0x01010070FA452D68FE2C4C857151ED38B1EED91E002C69A7140A00C940AADD0359F6E04EDB" ma:contentTypeVersion="61" ma:contentTypeDescription="Create a new document." ma:contentTypeScope="" ma:versionID="1c46338472480eaadbb04681e4eeb191">
  <xsd:schema xmlns:xsd="http://www.w3.org/2001/XMLSchema" xmlns:xs="http://www.w3.org/2001/XMLSchema" xmlns:p="http://schemas.microsoft.com/office/2006/metadata/properties" xmlns:ns1="http://schemas.microsoft.com/sharepoint/v3" xmlns:ns2="87c87ba5-d07f-475d-88c9-dd8ce55494ce" xmlns:ns3="da565c07-dda8-49d0-af77-97162e211c3a" xmlns:ns4="7741c485-a31b-4bd1-a668-5d29f650d84d" targetNamespace="http://schemas.microsoft.com/office/2006/metadata/properties" ma:root="true" ma:fieldsID="cb6a9a32724685ea5017be5511090a43" ns1:_="" ns2:_="" ns3:_="" ns4:_="">
    <xsd:import namespace="http://schemas.microsoft.com/sharepoint/v3"/>
    <xsd:import namespace="87c87ba5-d07f-475d-88c9-dd8ce55494ce"/>
    <xsd:import namespace="da565c07-dda8-49d0-af77-97162e211c3a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Retention_x0020_Date" minOccurs="0"/>
                <xsd:element ref="ns2:Review_x0020_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FastMetadata" minOccurs="0"/>
                <xsd:element ref="ns1:URL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4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87ba5-d07f-475d-88c9-dd8ce55494ce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8" nillable="true" ma:displayName="Retention Date" ma:format="DateOnly" ma:indexed="true" ma:internalName="Retention_x0020_Date" ma:readOnly="false">
      <xsd:simpleType>
        <xsd:restriction base="dms:DateTime"/>
      </xsd:simpleType>
    </xsd:element>
    <xsd:element name="Review_x0020_Date" ma:index="9" nillable="true" ma:displayName="Review Date" ma:format="DateOnly" ma:indexed="true" ma:internalName="Review_x0020_Date" ma:readOnly="false">
      <xsd:simpleType>
        <xsd:restriction base="dms:DateTim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30C0EB-F8EE-4655-B226-B2D7D5B522D3}">
  <ds:schemaRefs>
    <ds:schemaRef ds:uri="http://schemas.microsoft.com/office/2006/metadata/properties"/>
    <ds:schemaRef ds:uri="http://schemas.microsoft.com/office/infopath/2007/PartnerControls"/>
    <ds:schemaRef ds:uri="87c87ba5-d07f-475d-88c9-dd8ce55494ce"/>
    <ds:schemaRef ds:uri="da565c07-dda8-49d0-af77-97162e211c3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07A7E3E-1017-4673-97CD-9B0D4D2C62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c87ba5-d07f-475d-88c9-dd8ce55494ce"/>
    <ds:schemaRef ds:uri="da565c07-dda8-49d0-af77-97162e211c3a"/>
    <ds:schemaRef ds:uri="7741c485-a31b-4bd1-a668-5d29f650d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B93FBC-DD0A-495C-A8BF-1CF58DED9F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DBB9EB-4F5A-4C92-BFD6-C44E992F6C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 25</vt:lpstr>
      <vt:lpstr>Aug 25</vt:lpstr>
      <vt:lpstr>Jul 25</vt:lpstr>
      <vt:lpstr>Jun 25</vt:lpstr>
      <vt:lpstr>May 25</vt:lpstr>
      <vt:lpstr>Apr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Fookes</dc:creator>
  <cp:lastModifiedBy>Alina Iljina</cp:lastModifiedBy>
  <dcterms:created xsi:type="dcterms:W3CDTF">2023-07-12T13:15:21Z</dcterms:created>
  <dcterms:modified xsi:type="dcterms:W3CDTF">2025-10-07T14:09:59Z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0x01010070FA452D68FE2C4C857151ED38B1EED91E002C69A7140A00C940AADD0359F6E04EDB</vt:lpwstr>
  </property>
  <property fmtid="{D5CDD505-2E9C-101B-9397-08002B2CF9AE}" pid="3" name="_dlc_DocIdItemGuid">
    <vt:lpwstr>e8c239ba-ddae-4ec5-8f2b-96e7e2455cda</vt:lpwstr>
  </property>
  <property fmtid="{D5CDD505-2E9C-101B-9397-08002B2CF9AE}" pid="4" name="MediaServiceImageTags">
    <vt:lpwstr/>
  </property>
</Properties>
</file>